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Jeremy's Miscellaneous\CWL\"/>
    </mc:Choice>
  </mc:AlternateContent>
  <bookViews>
    <workbookView xWindow="0" yWindow="0" windowWidth="24000" windowHeight="9630"/>
  </bookViews>
  <sheets>
    <sheet name="26 June" sheetId="79" r:id="rId1"/>
    <sheet name="26 May" sheetId="78" r:id="rId2"/>
    <sheet name="26 Apr" sheetId="77" r:id="rId3"/>
    <sheet name="26 Mar" sheetId="76" r:id="rId4"/>
    <sheet name="26 Feb" sheetId="75" r:id="rId5"/>
    <sheet name="26 Jan" sheetId="74" r:id="rId6"/>
    <sheet name="25 Dec" sheetId="73" r:id="rId7"/>
    <sheet name="25 Nov" sheetId="72" r:id="rId8"/>
    <sheet name="25 Oct" sheetId="71" r:id="rId9"/>
    <sheet name="25 Sep" sheetId="70" r:id="rId10"/>
    <sheet name="25 Aug" sheetId="69" r:id="rId11"/>
    <sheet name="25 Jul" sheetId="68" r:id="rId12"/>
    <sheet name="25 Jun" sheetId="67" r:id="rId13"/>
    <sheet name="25 May" sheetId="66" r:id="rId14"/>
    <sheet name="25 Apr" sheetId="65" r:id="rId15"/>
    <sheet name="25 Mar" sheetId="64" r:id="rId16"/>
    <sheet name="25 Feb" sheetId="63" r:id="rId17"/>
    <sheet name="25 Jan" sheetId="62" r:id="rId18"/>
    <sheet name="24 Dec" sheetId="61" r:id="rId19"/>
    <sheet name="24 Nov" sheetId="60" r:id="rId20"/>
    <sheet name="24 Oct" sheetId="59" r:id="rId21"/>
    <sheet name="24 Sep" sheetId="58" r:id="rId22"/>
    <sheet name="24 Aug" sheetId="57" r:id="rId23"/>
    <sheet name="24 Jul" sheetId="56" r:id="rId24"/>
    <sheet name="24 Jun" sheetId="55" r:id="rId25"/>
    <sheet name="24 May" sheetId="54" r:id="rId26"/>
    <sheet name="24 Apr" sheetId="53" r:id="rId27"/>
    <sheet name="24 Mar" sheetId="52" r:id="rId28"/>
    <sheet name="24 Feb" sheetId="50" r:id="rId29"/>
    <sheet name="24 Jan" sheetId="49" r:id="rId30"/>
    <sheet name="23 Dec" sheetId="48" r:id="rId31"/>
    <sheet name="23 Nov" sheetId="47" r:id="rId32"/>
    <sheet name="23 Oct" sheetId="46" r:id="rId33"/>
    <sheet name="23 Sep" sheetId="45" r:id="rId34"/>
    <sheet name="23 Aug" sheetId="44" r:id="rId35"/>
    <sheet name="23 Jul" sheetId="43" r:id="rId36"/>
    <sheet name="23 Jun" sheetId="42" r:id="rId37"/>
    <sheet name="23 May" sheetId="41" r:id="rId38"/>
    <sheet name="23 Apr" sheetId="40" r:id="rId39"/>
    <sheet name="23 Mar" sheetId="39" r:id="rId40"/>
    <sheet name="23 Feb" sheetId="38" r:id="rId41"/>
    <sheet name="23 Jan" sheetId="37" r:id="rId42"/>
    <sheet name="22 Dec" sheetId="36" r:id="rId43"/>
    <sheet name="22 Nov" sheetId="35" r:id="rId44"/>
    <sheet name="22 Oct" sheetId="34" r:id="rId45"/>
    <sheet name="22 Sep" sheetId="33" r:id="rId46"/>
    <sheet name="22 Aug" sheetId="32" r:id="rId47"/>
    <sheet name="22 Jul" sheetId="31" r:id="rId48"/>
    <sheet name="22 Jun" sheetId="30" r:id="rId49"/>
    <sheet name="22 May" sheetId="29" r:id="rId50"/>
    <sheet name="22 April" sheetId="7" r:id="rId51"/>
    <sheet name="22 March" sheetId="6" r:id="rId52"/>
    <sheet name="22 Feb" sheetId="5" r:id="rId53"/>
    <sheet name="22 Jan" sheetId="4" r:id="rId54"/>
    <sheet name="21 Dec" sheetId="1" r:id="rId55"/>
    <sheet name="21 Nov" sheetId="2" r:id="rId56"/>
    <sheet name="21 Oct" sheetId="3" r:id="rId57"/>
    <sheet name="21 Sep" sheetId="8" r:id="rId58"/>
    <sheet name="21 Aug" sheetId="9" r:id="rId59"/>
    <sheet name="21 Jul" sheetId="10" r:id="rId60"/>
    <sheet name="21 Jun" sheetId="11" r:id="rId61"/>
    <sheet name="21 May" sheetId="12" r:id="rId62"/>
    <sheet name="21 Apr" sheetId="13" r:id="rId63"/>
    <sheet name="21 Mar" sheetId="14" r:id="rId64"/>
    <sheet name="21 Feb" sheetId="15" r:id="rId65"/>
    <sheet name="21 Jan" sheetId="16" r:id="rId66"/>
    <sheet name="20 Dec" sheetId="17" r:id="rId67"/>
    <sheet name="20 Nov" sheetId="18" r:id="rId68"/>
    <sheet name="20 Oct" sheetId="19" r:id="rId69"/>
    <sheet name="20 Sep" sheetId="20" r:id="rId70"/>
    <sheet name="20 Aug" sheetId="21" r:id="rId71"/>
    <sheet name="20 Jul" sheetId="22" r:id="rId72"/>
    <sheet name="20 Jun" sheetId="23" r:id="rId73"/>
    <sheet name="20 May" sheetId="24" r:id="rId74"/>
    <sheet name="20 Apr" sheetId="25" r:id="rId75"/>
    <sheet name="20 Mar" sheetId="26" r:id="rId76"/>
    <sheet name="20 Feb" sheetId="27" r:id="rId77"/>
    <sheet name="20 Jan" sheetId="28" r:id="rId78"/>
  </sheets>
  <externalReferences>
    <externalReference r:id="rId79"/>
  </externalReferences>
  <definedNames>
    <definedName name="ColumnTitle1" localSheetId="74">[1]!SimpleInvoice[[#Headers],[Member]]</definedName>
    <definedName name="ColumnTitle1" localSheetId="70">[1]!SimpleInvoice[[#Headers],[Member]]</definedName>
    <definedName name="ColumnTitle1" localSheetId="66">[1]!SimpleInvoice[[#Headers],[Member]]</definedName>
    <definedName name="ColumnTitle1" localSheetId="76">[1]!SimpleInvoice[[#Headers],[Member]]</definedName>
    <definedName name="ColumnTitle1" localSheetId="77">[1]!SimpleInvoice[[#Headers],[Member]]</definedName>
    <definedName name="ColumnTitle1" localSheetId="71">[1]!SimpleInvoice[[#Headers],[Member]]</definedName>
    <definedName name="ColumnTitle1" localSheetId="72">[1]!SimpleInvoice[[#Headers],[Member]]</definedName>
    <definedName name="ColumnTitle1" localSheetId="75">[1]!SimpleInvoice[[#Headers],[Member]]</definedName>
    <definedName name="ColumnTitle1" localSheetId="73">[1]!SimpleInvoice[[#Headers],[Member]]</definedName>
    <definedName name="ColumnTitle1" localSheetId="67">[1]!SimpleInvoice[[#Headers],[Member]]</definedName>
    <definedName name="ColumnTitle1" localSheetId="68">[1]!SimpleInvoice[[#Headers],[Member]]</definedName>
    <definedName name="ColumnTitle1" localSheetId="69">[1]!SimpleInvoice[[#Headers],[Member]]</definedName>
    <definedName name="ColumnTitle1" localSheetId="62">[1]!SimpleInvoice[[#Headers],[Member]]</definedName>
    <definedName name="ColumnTitle1" localSheetId="58">[1]!SimpleInvoice[[#Headers],[Member]]</definedName>
    <definedName name="ColumnTitle1" localSheetId="54">[1]!SimpleInvoice[[#Headers],[Member]]</definedName>
    <definedName name="ColumnTitle1" localSheetId="64">[1]!SimpleInvoice[[#Headers],[Member]]</definedName>
    <definedName name="ColumnTitle1" localSheetId="65">[1]!SimpleInvoice[[#Headers],[Member]]</definedName>
    <definedName name="ColumnTitle1" localSheetId="59">[1]!SimpleInvoice[[#Headers],[Member]]</definedName>
    <definedName name="ColumnTitle1" localSheetId="60">[1]!SimpleInvoice[[#Headers],[Member]]</definedName>
    <definedName name="ColumnTitle1" localSheetId="63">[1]!SimpleInvoice[[#Headers],[Member]]</definedName>
    <definedName name="ColumnTitle1" localSheetId="61">[1]!SimpleInvoice[[#Headers],[Member]]</definedName>
    <definedName name="ColumnTitle1" localSheetId="55">[1]!SimpleInvoice[[#Headers],[Member]]</definedName>
    <definedName name="ColumnTitle1" localSheetId="56">[1]!SimpleInvoice[[#Headers],[Member]]</definedName>
    <definedName name="ColumnTitle1" localSheetId="57">[1]!SimpleInvoice[[#Headers],[Member]]</definedName>
    <definedName name="ColumnTitle1" localSheetId="50">[1]!SimpleInvoice[[#Headers],[Member]]</definedName>
    <definedName name="ColumnTitle1" localSheetId="46">[1]!SimpleInvoice[[#Headers],[Member]]</definedName>
    <definedName name="ColumnTitle1" localSheetId="42">[1]!SimpleInvoice[[#Headers],[Member]]</definedName>
    <definedName name="ColumnTitle1" localSheetId="52">[1]!SimpleInvoice[[#Headers],[Member]]</definedName>
    <definedName name="ColumnTitle1" localSheetId="53">[1]!SimpleInvoice[[#Headers],[Member]]</definedName>
    <definedName name="ColumnTitle1" localSheetId="47">[1]!SimpleInvoice[[#Headers],[Member]]</definedName>
    <definedName name="ColumnTitle1" localSheetId="48">[1]!SimpleInvoice[[#Headers],[Member]]</definedName>
    <definedName name="ColumnTitle1" localSheetId="51">[1]!SimpleInvoice[[#Headers],[Member]]</definedName>
    <definedName name="ColumnTitle1" localSheetId="49">[1]!SimpleInvoice[[#Headers],[Member]]</definedName>
    <definedName name="ColumnTitle1" localSheetId="43">[1]!SimpleInvoice[[#Headers],[Member]]</definedName>
    <definedName name="ColumnTitle1" localSheetId="44">[1]!SimpleInvoice[[#Headers],[Member]]</definedName>
    <definedName name="ColumnTitle1" localSheetId="45">[1]!SimpleInvoice[[#Headers],[Member]]</definedName>
    <definedName name="ColumnTitle1" localSheetId="38">[1]!SimpleInvoice[[#Headers],[Member]]</definedName>
    <definedName name="ColumnTitle1" localSheetId="34">[1]!SimpleInvoice[[#Headers],[Member]]</definedName>
    <definedName name="ColumnTitle1" localSheetId="30">[1]!SimpleInvoice[[#Headers],[Member]]</definedName>
    <definedName name="ColumnTitle1" localSheetId="40">[1]!SimpleInvoice[[#Headers],[Member]]</definedName>
    <definedName name="ColumnTitle1" localSheetId="41">[1]!SimpleInvoice[[#Headers],[Member]]</definedName>
    <definedName name="ColumnTitle1" localSheetId="35">[1]!SimpleInvoice[[#Headers],[Member]]</definedName>
    <definedName name="ColumnTitle1" localSheetId="36">[1]!SimpleInvoice[[#Headers],[Member]]</definedName>
    <definedName name="ColumnTitle1" localSheetId="39">[1]!SimpleInvoice[[#Headers],[Member]]</definedName>
    <definedName name="ColumnTitle1" localSheetId="37">[1]!SimpleInvoice[[#Headers],[Member]]</definedName>
    <definedName name="ColumnTitle1" localSheetId="31">[1]!SimpleInvoice[[#Headers],[Member]]</definedName>
    <definedName name="ColumnTitle1" localSheetId="32">[1]!SimpleInvoice[[#Headers],[Member]]</definedName>
    <definedName name="ColumnTitle1" localSheetId="33">[1]!SimpleInvoice[[#Headers],[Member]]</definedName>
    <definedName name="ColumnTitle1" localSheetId="26">[1]!SimpleInvoice[[#Headers],[Member]]</definedName>
    <definedName name="ColumnTitle1" localSheetId="22">[1]!SimpleInvoice[[#Headers],[Member]]</definedName>
    <definedName name="ColumnTitle1" localSheetId="18">[1]!SimpleInvoice[[#Headers],[Member]]</definedName>
    <definedName name="ColumnTitle1" localSheetId="28">[1]!SimpleInvoice[[#Headers],[Member]]</definedName>
    <definedName name="ColumnTitle1" localSheetId="29">[1]!SimpleInvoice[[#Headers],[Member]]</definedName>
    <definedName name="ColumnTitle1" localSheetId="23">[1]!SimpleInvoice[[#Headers],[Member]]</definedName>
    <definedName name="ColumnTitle1" localSheetId="24">[1]!SimpleInvoice[[#Headers],[Member]]</definedName>
    <definedName name="ColumnTitle1" localSheetId="27">[1]!SimpleInvoice[[#Headers],[Member]]</definedName>
    <definedName name="ColumnTitle1" localSheetId="25">[1]!SimpleInvoice[[#Headers],[Member]]</definedName>
    <definedName name="ColumnTitle1" localSheetId="19">[1]!SimpleInvoice[[#Headers],[Member]]</definedName>
    <definedName name="ColumnTitle1" localSheetId="20">[1]!SimpleInvoice[[#Headers],[Member]]</definedName>
    <definedName name="ColumnTitle1" localSheetId="21">[1]!SimpleInvoice[[#Headers],[Member]]</definedName>
    <definedName name="ColumnTitle1" localSheetId="14">[1]!SimpleInvoice[[#Headers],[Member]]</definedName>
    <definedName name="ColumnTitle1" localSheetId="10">[1]!SimpleInvoice[[#Headers],[Member]]</definedName>
    <definedName name="ColumnTitle1" localSheetId="6">[1]!SimpleInvoice[[#Headers],[Member]]</definedName>
    <definedName name="ColumnTitle1" localSheetId="16">[1]!SimpleInvoice[[#Headers],[Member]]</definedName>
    <definedName name="ColumnTitle1" localSheetId="17">[1]!SimpleInvoice[[#Headers],[Member]]</definedName>
    <definedName name="ColumnTitle1" localSheetId="11">[1]!SimpleInvoice[[#Headers],[Member]]</definedName>
    <definedName name="ColumnTitle1" localSheetId="12">[1]!SimpleInvoice[[#Headers],[Member]]</definedName>
    <definedName name="ColumnTitle1" localSheetId="15">[1]!SimpleInvoice[[#Headers],[Member]]</definedName>
    <definedName name="ColumnTitle1" localSheetId="13">[1]!SimpleInvoice[[#Headers],[Member]]</definedName>
    <definedName name="ColumnTitle1" localSheetId="7">[1]!SimpleInvoice[[#Headers],[Member]]</definedName>
    <definedName name="ColumnTitle1" localSheetId="8">[1]!SimpleInvoice[[#Headers],[Member]]</definedName>
    <definedName name="ColumnTitle1" localSheetId="9">[1]!SimpleInvoice[[#Headers],[Member]]</definedName>
    <definedName name="ColumnTitle1" localSheetId="2">[1]!SimpleInvoice[[#Headers],[Member]]</definedName>
    <definedName name="ColumnTitle1" localSheetId="4">[1]!SimpleInvoice[[#Headers],[Member]]</definedName>
    <definedName name="ColumnTitle1" localSheetId="5">[1]!SimpleInvoice[[#Headers],[Member]]</definedName>
    <definedName name="ColumnTitle1" localSheetId="0">[1]!SimpleInvoice[[#Headers],[Member]]</definedName>
    <definedName name="ColumnTitle1" localSheetId="3">[1]!SimpleInvoice[[#Headers],[Member]]</definedName>
    <definedName name="ColumnTitle1" localSheetId="1">[1]!SimpleInvoice[[#Headers],[Member]]</definedName>
    <definedName name="ColumnTitle1">[1]!SimpleInvoice[[#Headers],[Member]]</definedName>
    <definedName name="company_name" localSheetId="74">[1]Lottery!#REF!</definedName>
    <definedName name="company_name" localSheetId="70">[1]Lottery!#REF!</definedName>
    <definedName name="company_name" localSheetId="66">[1]Lottery!#REF!</definedName>
    <definedName name="company_name" localSheetId="76">[1]Lottery!#REF!</definedName>
    <definedName name="company_name" localSheetId="77">[1]Lottery!#REF!</definedName>
    <definedName name="company_name" localSheetId="71">[1]Lottery!#REF!</definedName>
    <definedName name="company_name" localSheetId="72">[1]Lottery!#REF!</definedName>
    <definedName name="company_name" localSheetId="75">[1]Lottery!#REF!</definedName>
    <definedName name="company_name" localSheetId="73">[1]Lottery!#REF!</definedName>
    <definedName name="company_name" localSheetId="67">[1]Lottery!#REF!</definedName>
    <definedName name="company_name" localSheetId="68">[1]Lottery!#REF!</definedName>
    <definedName name="company_name" localSheetId="69">[1]Lottery!#REF!</definedName>
    <definedName name="company_name" localSheetId="62">[1]Lottery!#REF!</definedName>
    <definedName name="company_name" localSheetId="58">[1]Lottery!#REF!</definedName>
    <definedName name="company_name" localSheetId="64">[1]Lottery!#REF!</definedName>
    <definedName name="company_name" localSheetId="65">[1]Lottery!#REF!</definedName>
    <definedName name="company_name" localSheetId="59">[1]Lottery!#REF!</definedName>
    <definedName name="company_name" localSheetId="60">[1]Lottery!#REF!</definedName>
    <definedName name="company_name" localSheetId="63">[1]Lottery!#REF!</definedName>
    <definedName name="company_name" localSheetId="61">[1]Lottery!#REF!</definedName>
    <definedName name="company_name" localSheetId="55">[1]Lottery!#REF!</definedName>
    <definedName name="company_name" localSheetId="56">[1]Lottery!#REF!</definedName>
    <definedName name="company_name" localSheetId="57">[1]Lottery!#REF!</definedName>
    <definedName name="company_name" localSheetId="50">[1]Lottery!#REF!</definedName>
    <definedName name="company_name" localSheetId="46">[1]Lottery!#REF!</definedName>
    <definedName name="company_name" localSheetId="42">[1]Lottery!#REF!</definedName>
    <definedName name="company_name" localSheetId="52">[1]Lottery!#REF!</definedName>
    <definedName name="company_name" localSheetId="53">[1]Lottery!#REF!</definedName>
    <definedName name="company_name" localSheetId="47">[1]Lottery!#REF!</definedName>
    <definedName name="company_name" localSheetId="48">[1]Lottery!#REF!</definedName>
    <definedName name="company_name" localSheetId="51">[1]Lottery!#REF!</definedName>
    <definedName name="company_name" localSheetId="49">[1]Lottery!#REF!</definedName>
    <definedName name="company_name" localSheetId="43">[1]Lottery!#REF!</definedName>
    <definedName name="company_name" localSheetId="44">[1]Lottery!#REF!</definedName>
    <definedName name="company_name" localSheetId="45">[1]Lottery!#REF!</definedName>
    <definedName name="company_name" localSheetId="38">[1]Lottery!#REF!</definedName>
    <definedName name="company_name" localSheetId="34">[1]Lottery!#REF!</definedName>
    <definedName name="company_name" localSheetId="30">[1]Lottery!#REF!</definedName>
    <definedName name="company_name" localSheetId="40">[1]Lottery!#REF!</definedName>
    <definedName name="company_name" localSheetId="41">[1]Lottery!#REF!</definedName>
    <definedName name="company_name" localSheetId="35">[1]Lottery!#REF!</definedName>
    <definedName name="company_name" localSheetId="36">[1]Lottery!#REF!</definedName>
    <definedName name="company_name" localSheetId="39">[1]Lottery!#REF!</definedName>
    <definedName name="company_name" localSheetId="37">[1]Lottery!#REF!</definedName>
    <definedName name="company_name" localSheetId="31">[1]Lottery!#REF!</definedName>
    <definedName name="company_name" localSheetId="32">[1]Lottery!#REF!</definedName>
    <definedName name="company_name" localSheetId="33">[1]Lottery!#REF!</definedName>
    <definedName name="company_name" localSheetId="26">[1]Lottery!#REF!</definedName>
    <definedName name="company_name" localSheetId="22">[1]Lottery!#REF!</definedName>
    <definedName name="company_name" localSheetId="18">[1]Lottery!#REF!</definedName>
    <definedName name="company_name" localSheetId="28">[1]Lottery!#REF!</definedName>
    <definedName name="company_name" localSheetId="29">[1]Lottery!#REF!</definedName>
    <definedName name="company_name" localSheetId="23">[1]Lottery!#REF!</definedName>
    <definedName name="company_name" localSheetId="24">[1]Lottery!#REF!</definedName>
    <definedName name="company_name" localSheetId="27">[1]Lottery!#REF!</definedName>
    <definedName name="company_name" localSheetId="25">[1]Lottery!#REF!</definedName>
    <definedName name="company_name" localSheetId="19">[1]Lottery!#REF!</definedName>
    <definedName name="company_name" localSheetId="20">[1]Lottery!#REF!</definedName>
    <definedName name="company_name" localSheetId="21">[1]Lottery!#REF!</definedName>
    <definedName name="company_name" localSheetId="14">[1]Lottery!#REF!</definedName>
    <definedName name="company_name" localSheetId="10">[1]Lottery!#REF!</definedName>
    <definedName name="company_name" localSheetId="6">[1]Lottery!#REF!</definedName>
    <definedName name="company_name" localSheetId="16">[1]Lottery!#REF!</definedName>
    <definedName name="company_name" localSheetId="17">[1]Lottery!#REF!</definedName>
    <definedName name="company_name" localSheetId="11">[1]Lottery!#REF!</definedName>
    <definedName name="company_name" localSheetId="12">[1]Lottery!#REF!</definedName>
    <definedName name="company_name" localSheetId="15">[1]Lottery!#REF!</definedName>
    <definedName name="company_name" localSheetId="13">[1]Lottery!#REF!</definedName>
    <definedName name="company_name" localSheetId="7">[1]Lottery!#REF!</definedName>
    <definedName name="company_name" localSheetId="8">[1]Lottery!#REF!</definedName>
    <definedName name="company_name" localSheetId="9">[1]Lottery!#REF!</definedName>
    <definedName name="company_name" localSheetId="2">[1]Lottery!#REF!</definedName>
    <definedName name="company_name" localSheetId="4">[1]Lottery!#REF!</definedName>
    <definedName name="company_name" localSheetId="5">[1]Lottery!#REF!</definedName>
    <definedName name="company_name" localSheetId="0">[1]Lottery!#REF!</definedName>
    <definedName name="company_name" localSheetId="3">[1]Lottery!#REF!</definedName>
    <definedName name="company_name" localSheetId="1">[1]Lottery!#REF!</definedName>
    <definedName name="company_name">[1]Lottery!#REF!</definedName>
    <definedName name="Data.Top.Left" localSheetId="74">#REF!</definedName>
    <definedName name="Data.Top.Left" localSheetId="70">#REF!</definedName>
    <definedName name="Data.Top.Left" localSheetId="66">#REF!</definedName>
    <definedName name="Data.Top.Left" localSheetId="76">#REF!</definedName>
    <definedName name="Data.Top.Left" localSheetId="77">#REF!</definedName>
    <definedName name="Data.Top.Left" localSheetId="71">#REF!</definedName>
    <definedName name="Data.Top.Left" localSheetId="72">#REF!</definedName>
    <definedName name="Data.Top.Left" localSheetId="75">#REF!</definedName>
    <definedName name="Data.Top.Left" localSheetId="73">#REF!</definedName>
    <definedName name="Data.Top.Left" localSheetId="67">#REF!</definedName>
    <definedName name="Data.Top.Left" localSheetId="68">#REF!</definedName>
    <definedName name="Data.Top.Left" localSheetId="69">#REF!</definedName>
    <definedName name="Data.Top.Left" localSheetId="62">#REF!</definedName>
    <definedName name="Data.Top.Left" localSheetId="58">#REF!</definedName>
    <definedName name="Data.Top.Left" localSheetId="54">#REF!</definedName>
    <definedName name="Data.Top.Left" localSheetId="64">#REF!</definedName>
    <definedName name="Data.Top.Left" localSheetId="65">#REF!</definedName>
    <definedName name="Data.Top.Left" localSheetId="59">#REF!</definedName>
    <definedName name="Data.Top.Left" localSheetId="60">#REF!</definedName>
    <definedName name="Data.Top.Left" localSheetId="63">#REF!</definedName>
    <definedName name="Data.Top.Left" localSheetId="61">#REF!</definedName>
    <definedName name="Data.Top.Left" localSheetId="55">#REF!</definedName>
    <definedName name="Data.Top.Left" localSheetId="56">#REF!</definedName>
    <definedName name="Data.Top.Left" localSheetId="57">#REF!</definedName>
    <definedName name="Data.Top.Left" localSheetId="50">#REF!</definedName>
    <definedName name="Data.Top.Left" localSheetId="46">#REF!</definedName>
    <definedName name="Data.Top.Left" localSheetId="42">#REF!</definedName>
    <definedName name="Data.Top.Left" localSheetId="52">#REF!</definedName>
    <definedName name="Data.Top.Left" localSheetId="53">#REF!</definedName>
    <definedName name="Data.Top.Left" localSheetId="47">#REF!</definedName>
    <definedName name="Data.Top.Left" localSheetId="48">#REF!</definedName>
    <definedName name="Data.Top.Left" localSheetId="51">#REF!</definedName>
    <definedName name="Data.Top.Left" localSheetId="49">#REF!</definedName>
    <definedName name="Data.Top.Left" localSheetId="43">#REF!</definedName>
    <definedName name="Data.Top.Left" localSheetId="44">#REF!</definedName>
    <definedName name="Data.Top.Left" localSheetId="45">#REF!</definedName>
    <definedName name="Data.Top.Left" localSheetId="38">#REF!</definedName>
    <definedName name="Data.Top.Left" localSheetId="34">#REF!</definedName>
    <definedName name="Data.Top.Left" localSheetId="30">#REF!</definedName>
    <definedName name="Data.Top.Left" localSheetId="40">#REF!</definedName>
    <definedName name="Data.Top.Left" localSheetId="41">#REF!</definedName>
    <definedName name="Data.Top.Left" localSheetId="35">#REF!</definedName>
    <definedName name="Data.Top.Left" localSheetId="36">#REF!</definedName>
    <definedName name="Data.Top.Left" localSheetId="39">#REF!</definedName>
    <definedName name="Data.Top.Left" localSheetId="37">#REF!</definedName>
    <definedName name="Data.Top.Left" localSheetId="31">#REF!</definedName>
    <definedName name="Data.Top.Left" localSheetId="32">#REF!</definedName>
    <definedName name="Data.Top.Left" localSheetId="33">#REF!</definedName>
    <definedName name="Data.Top.Left" localSheetId="26">#REF!</definedName>
    <definedName name="Data.Top.Left" localSheetId="22">#REF!</definedName>
    <definedName name="Data.Top.Left" localSheetId="18">#REF!</definedName>
    <definedName name="Data.Top.Left" localSheetId="28">#REF!</definedName>
    <definedName name="Data.Top.Left" localSheetId="29">#REF!</definedName>
    <definedName name="Data.Top.Left" localSheetId="23">#REF!</definedName>
    <definedName name="Data.Top.Left" localSheetId="24">#REF!</definedName>
    <definedName name="Data.Top.Left" localSheetId="27">#REF!</definedName>
    <definedName name="Data.Top.Left" localSheetId="25">#REF!</definedName>
    <definedName name="Data.Top.Left" localSheetId="19">#REF!</definedName>
    <definedName name="Data.Top.Left" localSheetId="20">#REF!</definedName>
    <definedName name="Data.Top.Left" localSheetId="21">#REF!</definedName>
    <definedName name="Data.Top.Left" localSheetId="14">#REF!</definedName>
    <definedName name="Data.Top.Left" localSheetId="10">#REF!</definedName>
    <definedName name="Data.Top.Left" localSheetId="6">#REF!</definedName>
    <definedName name="Data.Top.Left" localSheetId="16">#REF!</definedName>
    <definedName name="Data.Top.Left" localSheetId="17">#REF!</definedName>
    <definedName name="Data.Top.Left" localSheetId="11">#REF!</definedName>
    <definedName name="Data.Top.Left" localSheetId="12">#REF!</definedName>
    <definedName name="Data.Top.Left" localSheetId="15">#REF!</definedName>
    <definedName name="Data.Top.Left" localSheetId="13">#REF!</definedName>
    <definedName name="Data.Top.Left" localSheetId="7">#REF!</definedName>
    <definedName name="Data.Top.Left" localSheetId="8">#REF!</definedName>
    <definedName name="Data.Top.Left" localSheetId="9">#REF!</definedName>
    <definedName name="Data.Top.Left" localSheetId="2">#REF!</definedName>
    <definedName name="Data.Top.Left" localSheetId="4">#REF!</definedName>
    <definedName name="Data.Top.Left" localSheetId="5">#REF!</definedName>
    <definedName name="Data.Top.Left" localSheetId="0">#REF!</definedName>
    <definedName name="Data.Top.Left" localSheetId="3">#REF!</definedName>
    <definedName name="Data.Top.Left" localSheetId="1">#REF!</definedName>
    <definedName name="Data.Top.Left">#REF!</definedName>
    <definedName name="RowTitleRegion2..G5" localSheetId="74">[1]Lottery!#REF!</definedName>
    <definedName name="RowTitleRegion2..G5" localSheetId="70">[1]Lottery!#REF!</definedName>
    <definedName name="RowTitleRegion2..G5" localSheetId="66">[1]Lottery!#REF!</definedName>
    <definedName name="RowTitleRegion2..G5" localSheetId="76">[1]Lottery!#REF!</definedName>
    <definedName name="RowTitleRegion2..G5" localSheetId="77">[1]Lottery!#REF!</definedName>
    <definedName name="RowTitleRegion2..G5" localSheetId="71">[1]Lottery!#REF!</definedName>
    <definedName name="RowTitleRegion2..G5" localSheetId="72">[1]Lottery!#REF!</definedName>
    <definedName name="RowTitleRegion2..G5" localSheetId="75">[1]Lottery!#REF!</definedName>
    <definedName name="RowTitleRegion2..G5" localSheetId="73">[1]Lottery!#REF!</definedName>
    <definedName name="RowTitleRegion2..G5" localSheetId="67">[1]Lottery!#REF!</definedName>
    <definedName name="RowTitleRegion2..G5" localSheetId="68">[1]Lottery!#REF!</definedName>
    <definedName name="RowTitleRegion2..G5" localSheetId="69">[1]Lottery!#REF!</definedName>
    <definedName name="RowTitleRegion2..G5" localSheetId="62">[1]Lottery!#REF!</definedName>
    <definedName name="RowTitleRegion2..G5" localSheetId="58">[1]Lottery!#REF!</definedName>
    <definedName name="RowTitleRegion2..G5" localSheetId="64">[1]Lottery!#REF!</definedName>
    <definedName name="RowTitleRegion2..G5" localSheetId="65">[1]Lottery!#REF!</definedName>
    <definedName name="RowTitleRegion2..G5" localSheetId="59">[1]Lottery!#REF!</definedName>
    <definedName name="RowTitleRegion2..G5" localSheetId="60">[1]Lottery!#REF!</definedName>
    <definedName name="RowTitleRegion2..G5" localSheetId="63">[1]Lottery!#REF!</definedName>
    <definedName name="RowTitleRegion2..G5" localSheetId="61">[1]Lottery!#REF!</definedName>
    <definedName name="RowTitleRegion2..G5" localSheetId="55">[1]Lottery!#REF!</definedName>
    <definedName name="RowTitleRegion2..G5" localSheetId="56">[1]Lottery!#REF!</definedName>
    <definedName name="RowTitleRegion2..G5" localSheetId="57">[1]Lottery!#REF!</definedName>
    <definedName name="RowTitleRegion2..G5" localSheetId="50">[1]Lottery!#REF!</definedName>
    <definedName name="RowTitleRegion2..G5" localSheetId="46">[1]Lottery!#REF!</definedName>
    <definedName name="RowTitleRegion2..G5" localSheetId="42">[1]Lottery!#REF!</definedName>
    <definedName name="RowTitleRegion2..G5" localSheetId="52">[1]Lottery!#REF!</definedName>
    <definedName name="RowTitleRegion2..G5" localSheetId="53">[1]Lottery!#REF!</definedName>
    <definedName name="RowTitleRegion2..G5" localSheetId="47">[1]Lottery!#REF!</definedName>
    <definedName name="RowTitleRegion2..G5" localSheetId="48">[1]Lottery!#REF!</definedName>
    <definedName name="RowTitleRegion2..G5" localSheetId="51">[1]Lottery!#REF!</definedName>
    <definedName name="RowTitleRegion2..G5" localSheetId="49">[1]Lottery!#REF!</definedName>
    <definedName name="RowTitleRegion2..G5" localSheetId="43">[1]Lottery!#REF!</definedName>
    <definedName name="RowTitleRegion2..G5" localSheetId="44">[1]Lottery!#REF!</definedName>
    <definedName name="RowTitleRegion2..G5" localSheetId="45">[1]Lottery!#REF!</definedName>
    <definedName name="RowTitleRegion2..G5" localSheetId="38">[1]Lottery!#REF!</definedName>
    <definedName name="RowTitleRegion2..G5" localSheetId="34">[1]Lottery!#REF!</definedName>
    <definedName name="RowTitleRegion2..G5" localSheetId="30">[1]Lottery!#REF!</definedName>
    <definedName name="RowTitleRegion2..G5" localSheetId="40">[1]Lottery!#REF!</definedName>
    <definedName name="RowTitleRegion2..G5" localSheetId="41">[1]Lottery!#REF!</definedName>
    <definedName name="RowTitleRegion2..G5" localSheetId="35">[1]Lottery!#REF!</definedName>
    <definedName name="RowTitleRegion2..G5" localSheetId="36">[1]Lottery!#REF!</definedName>
    <definedName name="RowTitleRegion2..G5" localSheetId="39">[1]Lottery!#REF!</definedName>
    <definedName name="RowTitleRegion2..G5" localSheetId="37">[1]Lottery!#REF!</definedName>
    <definedName name="RowTitleRegion2..G5" localSheetId="31">[1]Lottery!#REF!</definedName>
    <definedName name="RowTitleRegion2..G5" localSheetId="32">[1]Lottery!#REF!</definedName>
    <definedName name="RowTitleRegion2..G5" localSheetId="33">[1]Lottery!#REF!</definedName>
    <definedName name="RowTitleRegion2..G5" localSheetId="26">[1]Lottery!#REF!</definedName>
    <definedName name="RowTitleRegion2..G5" localSheetId="22">[1]Lottery!#REF!</definedName>
    <definedName name="RowTitleRegion2..G5" localSheetId="18">[1]Lottery!#REF!</definedName>
    <definedName name="RowTitleRegion2..G5" localSheetId="28">[1]Lottery!#REF!</definedName>
    <definedName name="RowTitleRegion2..G5" localSheetId="29">[1]Lottery!#REF!</definedName>
    <definedName name="RowTitleRegion2..G5" localSheetId="23">[1]Lottery!#REF!</definedName>
    <definedName name="RowTitleRegion2..G5" localSheetId="24">[1]Lottery!#REF!</definedName>
    <definedName name="RowTitleRegion2..G5" localSheetId="27">[1]Lottery!#REF!</definedName>
    <definedName name="RowTitleRegion2..G5" localSheetId="25">[1]Lottery!#REF!</definedName>
    <definedName name="RowTitleRegion2..G5" localSheetId="19">[1]Lottery!#REF!</definedName>
    <definedName name="RowTitleRegion2..G5" localSheetId="20">[1]Lottery!#REF!</definedName>
    <definedName name="RowTitleRegion2..G5" localSheetId="21">[1]Lottery!#REF!</definedName>
    <definedName name="RowTitleRegion2..G5" localSheetId="14">[1]Lottery!#REF!</definedName>
    <definedName name="RowTitleRegion2..G5" localSheetId="10">[1]Lottery!#REF!</definedName>
    <definedName name="RowTitleRegion2..G5" localSheetId="6">[1]Lottery!#REF!</definedName>
    <definedName name="RowTitleRegion2..G5" localSheetId="16">[1]Lottery!#REF!</definedName>
    <definedName name="RowTitleRegion2..G5" localSheetId="17">[1]Lottery!#REF!</definedName>
    <definedName name="RowTitleRegion2..G5" localSheetId="11">[1]Lottery!#REF!</definedName>
    <definedName name="RowTitleRegion2..G5" localSheetId="12">[1]Lottery!#REF!</definedName>
    <definedName name="RowTitleRegion2..G5" localSheetId="15">[1]Lottery!#REF!</definedName>
    <definedName name="RowTitleRegion2..G5" localSheetId="13">[1]Lottery!#REF!</definedName>
    <definedName name="RowTitleRegion2..G5" localSheetId="7">[1]Lottery!#REF!</definedName>
    <definedName name="RowTitleRegion2..G5" localSheetId="8">[1]Lottery!#REF!</definedName>
    <definedName name="RowTitleRegion2..G5" localSheetId="9">[1]Lottery!#REF!</definedName>
    <definedName name="RowTitleRegion2..G5" localSheetId="2">[1]Lottery!#REF!</definedName>
    <definedName name="RowTitleRegion2..G5" localSheetId="4">[1]Lottery!#REF!</definedName>
    <definedName name="RowTitleRegion2..G5" localSheetId="5">[1]Lottery!#REF!</definedName>
    <definedName name="RowTitleRegion2..G5" localSheetId="0">[1]Lottery!#REF!</definedName>
    <definedName name="RowTitleRegion2..G5" localSheetId="3">[1]Lottery!#REF!</definedName>
    <definedName name="RowTitleRegion2..G5" localSheetId="1">[1]Lottery!#REF!</definedName>
    <definedName name="RowTitleRegion2..G5">[1]Lottery!#REF!</definedName>
    <definedName name="RowTitleRegion3..G26" localSheetId="74">[1]Lottery!#REF!</definedName>
    <definedName name="RowTitleRegion3..G26" localSheetId="70">[1]Lottery!#REF!</definedName>
    <definedName name="RowTitleRegion3..G26" localSheetId="66">[1]Lottery!#REF!</definedName>
    <definedName name="RowTitleRegion3..G26" localSheetId="76">[1]Lottery!#REF!</definedName>
    <definedName name="RowTitleRegion3..G26" localSheetId="77">[1]Lottery!#REF!</definedName>
    <definedName name="RowTitleRegion3..G26" localSheetId="71">[1]Lottery!#REF!</definedName>
    <definedName name="RowTitleRegion3..G26" localSheetId="72">[1]Lottery!#REF!</definedName>
    <definedName name="RowTitleRegion3..G26" localSheetId="75">[1]Lottery!#REF!</definedName>
    <definedName name="RowTitleRegion3..G26" localSheetId="73">[1]Lottery!#REF!</definedName>
    <definedName name="RowTitleRegion3..G26" localSheetId="67">[1]Lottery!#REF!</definedName>
    <definedName name="RowTitleRegion3..G26" localSheetId="68">[1]Lottery!#REF!</definedName>
    <definedName name="RowTitleRegion3..G26" localSheetId="69">[1]Lottery!#REF!</definedName>
    <definedName name="RowTitleRegion3..G26" localSheetId="62">[1]Lottery!#REF!</definedName>
    <definedName name="RowTitleRegion3..G26" localSheetId="58">[1]Lottery!#REF!</definedName>
    <definedName name="RowTitleRegion3..G26" localSheetId="64">[1]Lottery!#REF!</definedName>
    <definedName name="RowTitleRegion3..G26" localSheetId="65">[1]Lottery!#REF!</definedName>
    <definedName name="RowTitleRegion3..G26" localSheetId="59">[1]Lottery!#REF!</definedName>
    <definedName name="RowTitleRegion3..G26" localSheetId="60">[1]Lottery!#REF!</definedName>
    <definedName name="RowTitleRegion3..G26" localSheetId="63">[1]Lottery!#REF!</definedName>
    <definedName name="RowTitleRegion3..G26" localSheetId="61">[1]Lottery!#REF!</definedName>
    <definedName name="RowTitleRegion3..G26" localSheetId="55">[1]Lottery!#REF!</definedName>
    <definedName name="RowTitleRegion3..G26" localSheetId="56">[1]Lottery!#REF!</definedName>
    <definedName name="RowTitleRegion3..G26" localSheetId="57">[1]Lottery!#REF!</definedName>
    <definedName name="RowTitleRegion3..G26" localSheetId="50">[1]Lottery!#REF!</definedName>
    <definedName name="RowTitleRegion3..G26" localSheetId="46">[1]Lottery!#REF!</definedName>
    <definedName name="RowTitleRegion3..G26" localSheetId="42">[1]Lottery!#REF!</definedName>
    <definedName name="RowTitleRegion3..G26" localSheetId="52">[1]Lottery!#REF!</definedName>
    <definedName name="RowTitleRegion3..G26" localSheetId="53">[1]Lottery!#REF!</definedName>
    <definedName name="RowTitleRegion3..G26" localSheetId="47">[1]Lottery!#REF!</definedName>
    <definedName name="RowTitleRegion3..G26" localSheetId="48">[1]Lottery!#REF!</definedName>
    <definedName name="RowTitleRegion3..G26" localSheetId="51">[1]Lottery!#REF!</definedName>
    <definedName name="RowTitleRegion3..G26" localSheetId="49">[1]Lottery!#REF!</definedName>
    <definedName name="RowTitleRegion3..G26" localSheetId="43">[1]Lottery!#REF!</definedName>
    <definedName name="RowTitleRegion3..G26" localSheetId="44">[1]Lottery!#REF!</definedName>
    <definedName name="RowTitleRegion3..G26" localSheetId="45">[1]Lottery!#REF!</definedName>
    <definedName name="RowTitleRegion3..G26" localSheetId="38">[1]Lottery!#REF!</definedName>
    <definedName name="RowTitleRegion3..G26" localSheetId="34">[1]Lottery!#REF!</definedName>
    <definedName name="RowTitleRegion3..G26" localSheetId="30">[1]Lottery!#REF!</definedName>
    <definedName name="RowTitleRegion3..G26" localSheetId="40">[1]Lottery!#REF!</definedName>
    <definedName name="RowTitleRegion3..G26" localSheetId="41">[1]Lottery!#REF!</definedName>
    <definedName name="RowTitleRegion3..G26" localSheetId="35">[1]Lottery!#REF!</definedName>
    <definedName name="RowTitleRegion3..G26" localSheetId="36">[1]Lottery!#REF!</definedName>
    <definedName name="RowTitleRegion3..G26" localSheetId="39">[1]Lottery!#REF!</definedName>
    <definedName name="RowTitleRegion3..G26" localSheetId="37">[1]Lottery!#REF!</definedName>
    <definedName name="RowTitleRegion3..G26" localSheetId="31">[1]Lottery!#REF!</definedName>
    <definedName name="RowTitleRegion3..G26" localSheetId="32">[1]Lottery!#REF!</definedName>
    <definedName name="RowTitleRegion3..G26" localSheetId="33">[1]Lottery!#REF!</definedName>
    <definedName name="RowTitleRegion3..G26" localSheetId="26">[1]Lottery!#REF!</definedName>
    <definedName name="RowTitleRegion3..G26" localSheetId="22">[1]Lottery!#REF!</definedName>
    <definedName name="RowTitleRegion3..G26" localSheetId="18">[1]Lottery!#REF!</definedName>
    <definedName name="RowTitleRegion3..G26" localSheetId="28">[1]Lottery!#REF!</definedName>
    <definedName name="RowTitleRegion3..G26" localSheetId="29">[1]Lottery!#REF!</definedName>
    <definedName name="RowTitleRegion3..G26" localSheetId="23">[1]Lottery!#REF!</definedName>
    <definedName name="RowTitleRegion3..G26" localSheetId="24">[1]Lottery!#REF!</definedName>
    <definedName name="RowTitleRegion3..G26" localSheetId="27">[1]Lottery!#REF!</definedName>
    <definedName name="RowTitleRegion3..G26" localSheetId="25">[1]Lottery!#REF!</definedName>
    <definedName name="RowTitleRegion3..G26" localSheetId="19">[1]Lottery!#REF!</definedName>
    <definedName name="RowTitleRegion3..G26" localSheetId="20">[1]Lottery!#REF!</definedName>
    <definedName name="RowTitleRegion3..G26" localSheetId="21">[1]Lottery!#REF!</definedName>
    <definedName name="RowTitleRegion3..G26" localSheetId="14">[1]Lottery!#REF!</definedName>
    <definedName name="RowTitleRegion3..G26" localSheetId="10">[1]Lottery!#REF!</definedName>
    <definedName name="RowTitleRegion3..G26" localSheetId="6">[1]Lottery!#REF!</definedName>
    <definedName name="RowTitleRegion3..G26" localSheetId="16">[1]Lottery!#REF!</definedName>
    <definedName name="RowTitleRegion3..G26" localSheetId="17">[1]Lottery!#REF!</definedName>
    <definedName name="RowTitleRegion3..G26" localSheetId="11">[1]Lottery!#REF!</definedName>
    <definedName name="RowTitleRegion3..G26" localSheetId="12">[1]Lottery!#REF!</definedName>
    <definedName name="RowTitleRegion3..G26" localSheetId="15">[1]Lottery!#REF!</definedName>
    <definedName name="RowTitleRegion3..G26" localSheetId="13">[1]Lottery!#REF!</definedName>
    <definedName name="RowTitleRegion3..G26" localSheetId="7">[1]Lottery!#REF!</definedName>
    <definedName name="RowTitleRegion3..G26" localSheetId="8">[1]Lottery!#REF!</definedName>
    <definedName name="RowTitleRegion3..G26" localSheetId="9">[1]Lottery!#REF!</definedName>
    <definedName name="RowTitleRegion3..G26" localSheetId="2">[1]Lottery!#REF!</definedName>
    <definedName name="RowTitleRegion3..G26" localSheetId="4">[1]Lottery!#REF!</definedName>
    <definedName name="RowTitleRegion3..G26" localSheetId="5">[1]Lottery!#REF!</definedName>
    <definedName name="RowTitleRegion3..G26" localSheetId="0">[1]Lottery!#REF!</definedName>
    <definedName name="RowTitleRegion3..G26" localSheetId="3">[1]Lottery!#REF!</definedName>
    <definedName name="RowTitleRegion3..G26" localSheetId="1">[1]Lottery!#REF!</definedName>
    <definedName name="RowTitleRegion3..G26">[1]Lottery!#REF!</definedName>
    <definedName name="Test" localSheetId="74">[1]Lottery!#REF!</definedName>
    <definedName name="Test" localSheetId="70">[1]Lottery!#REF!</definedName>
    <definedName name="Test" localSheetId="66">[1]Lottery!#REF!</definedName>
    <definedName name="Test" localSheetId="76">[1]Lottery!#REF!</definedName>
    <definedName name="Test" localSheetId="77">[1]Lottery!#REF!</definedName>
    <definedName name="Test" localSheetId="71">[1]Lottery!#REF!</definedName>
    <definedName name="Test" localSheetId="72">[1]Lottery!#REF!</definedName>
    <definedName name="Test" localSheetId="75">[1]Lottery!#REF!</definedName>
    <definedName name="Test" localSheetId="73">[1]Lottery!#REF!</definedName>
    <definedName name="Test" localSheetId="67">[1]Lottery!#REF!</definedName>
    <definedName name="Test" localSheetId="68">[1]Lottery!#REF!</definedName>
    <definedName name="Test" localSheetId="69">[1]Lottery!#REF!</definedName>
    <definedName name="Test" localSheetId="62">[1]Lottery!#REF!</definedName>
    <definedName name="Test" localSheetId="58">[1]Lottery!#REF!</definedName>
    <definedName name="Test" localSheetId="64">[1]Lottery!#REF!</definedName>
    <definedName name="Test" localSheetId="65">[1]Lottery!#REF!</definedName>
    <definedName name="Test" localSheetId="59">[1]Lottery!#REF!</definedName>
    <definedName name="Test" localSheetId="60">[1]Lottery!#REF!</definedName>
    <definedName name="Test" localSheetId="63">[1]Lottery!#REF!</definedName>
    <definedName name="Test" localSheetId="61">[1]Lottery!#REF!</definedName>
    <definedName name="Test" localSheetId="57">[1]Lottery!#REF!</definedName>
    <definedName name="Test" localSheetId="50">[1]Lottery!#REF!</definedName>
    <definedName name="Test" localSheetId="46">[1]Lottery!#REF!</definedName>
    <definedName name="Test" localSheetId="42">[1]Lottery!#REF!</definedName>
    <definedName name="Test" localSheetId="47">[1]Lottery!#REF!</definedName>
    <definedName name="Test" localSheetId="48">[1]Lottery!#REF!</definedName>
    <definedName name="Test" localSheetId="51">[1]Lottery!#REF!</definedName>
    <definedName name="Test" localSheetId="49">[1]Lottery!#REF!</definedName>
    <definedName name="Test" localSheetId="43">[1]Lottery!#REF!</definedName>
    <definedName name="Test" localSheetId="44">[1]Lottery!#REF!</definedName>
    <definedName name="Test" localSheetId="45">[1]Lottery!#REF!</definedName>
    <definedName name="Test" localSheetId="38">[1]Lottery!#REF!</definedName>
    <definedName name="Test" localSheetId="34">[1]Lottery!#REF!</definedName>
    <definedName name="Test" localSheetId="30">[1]Lottery!#REF!</definedName>
    <definedName name="Test" localSheetId="40">[1]Lottery!#REF!</definedName>
    <definedName name="Test" localSheetId="41">[1]Lottery!#REF!</definedName>
    <definedName name="Test" localSheetId="35">[1]Lottery!#REF!</definedName>
    <definedName name="Test" localSheetId="36">[1]Lottery!#REF!</definedName>
    <definedName name="Test" localSheetId="39">[1]Lottery!#REF!</definedName>
    <definedName name="Test" localSheetId="37">[1]Lottery!#REF!</definedName>
    <definedName name="Test" localSheetId="31">[1]Lottery!#REF!</definedName>
    <definedName name="Test" localSheetId="32">[1]Lottery!#REF!</definedName>
    <definedName name="Test" localSheetId="33">[1]Lottery!#REF!</definedName>
    <definedName name="Test" localSheetId="26">[1]Lottery!#REF!</definedName>
    <definedName name="Test" localSheetId="22">[1]Lottery!#REF!</definedName>
    <definedName name="Test" localSheetId="18">[1]Lottery!#REF!</definedName>
    <definedName name="Test" localSheetId="28">[1]Lottery!#REF!</definedName>
    <definedName name="Test" localSheetId="29">[1]Lottery!#REF!</definedName>
    <definedName name="Test" localSheetId="23">[1]Lottery!#REF!</definedName>
    <definedName name="Test" localSheetId="24">[1]Lottery!#REF!</definedName>
    <definedName name="Test" localSheetId="27">[1]Lottery!#REF!</definedName>
    <definedName name="Test" localSheetId="25">[1]Lottery!#REF!</definedName>
    <definedName name="Test" localSheetId="19">[1]Lottery!#REF!</definedName>
    <definedName name="Test" localSheetId="20">[1]Lottery!#REF!</definedName>
    <definedName name="Test" localSheetId="21">[1]Lottery!#REF!</definedName>
    <definedName name="Test" localSheetId="14">[1]Lottery!#REF!</definedName>
    <definedName name="Test" localSheetId="10">[1]Lottery!#REF!</definedName>
    <definedName name="Test" localSheetId="6">[1]Lottery!#REF!</definedName>
    <definedName name="Test" localSheetId="16">[1]Lottery!#REF!</definedName>
    <definedName name="Test" localSheetId="17">[1]Lottery!#REF!</definedName>
    <definedName name="Test" localSheetId="11">[1]Lottery!#REF!</definedName>
    <definedName name="Test" localSheetId="12">[1]Lottery!#REF!</definedName>
    <definedName name="Test" localSheetId="15">[1]Lottery!#REF!</definedName>
    <definedName name="Test" localSheetId="13">[1]Lottery!#REF!</definedName>
    <definedName name="Test" localSheetId="7">[1]Lottery!#REF!</definedName>
    <definedName name="Test" localSheetId="8">[1]Lottery!#REF!</definedName>
    <definedName name="Test" localSheetId="9">[1]Lottery!#REF!</definedName>
    <definedName name="Test" localSheetId="2">[1]Lottery!#REF!</definedName>
    <definedName name="Test" localSheetId="4">[1]Lottery!#REF!</definedName>
    <definedName name="Test" localSheetId="5">[1]Lottery!#REF!</definedName>
    <definedName name="Test" localSheetId="0">[1]Lottery!#REF!</definedName>
    <definedName name="Test" localSheetId="3">[1]Lottery!#REF!</definedName>
    <definedName name="Test" localSheetId="1">[1]Lottery!#REF!</definedName>
    <definedName name="Test">[1]Lottery!#REF!</definedName>
    <definedName name="test1" localSheetId="74">[1]Lottery!#REF!</definedName>
    <definedName name="test1" localSheetId="70">[1]Lottery!#REF!</definedName>
    <definedName name="test1" localSheetId="66">[1]Lottery!#REF!</definedName>
    <definedName name="test1" localSheetId="76">[1]Lottery!#REF!</definedName>
    <definedName name="test1" localSheetId="77">[1]Lottery!#REF!</definedName>
    <definedName name="test1" localSheetId="71">[1]Lottery!#REF!</definedName>
    <definedName name="test1" localSheetId="72">[1]Lottery!#REF!</definedName>
    <definedName name="test1" localSheetId="75">[1]Lottery!#REF!</definedName>
    <definedName name="test1" localSheetId="73">[1]Lottery!#REF!</definedName>
    <definedName name="test1" localSheetId="67">[1]Lottery!#REF!</definedName>
    <definedName name="test1" localSheetId="68">[1]Lottery!#REF!</definedName>
    <definedName name="test1" localSheetId="69">[1]Lottery!#REF!</definedName>
    <definedName name="test1" localSheetId="62">[1]Lottery!#REF!</definedName>
    <definedName name="test1" localSheetId="58">[1]Lottery!#REF!</definedName>
    <definedName name="test1" localSheetId="64">[1]Lottery!#REF!</definedName>
    <definedName name="test1" localSheetId="65">[1]Lottery!#REF!</definedName>
    <definedName name="test1" localSheetId="59">[1]Lottery!#REF!</definedName>
    <definedName name="test1" localSheetId="60">[1]Lottery!#REF!</definedName>
    <definedName name="test1" localSheetId="63">[1]Lottery!#REF!</definedName>
    <definedName name="test1" localSheetId="61">[1]Lottery!#REF!</definedName>
    <definedName name="test1" localSheetId="57">[1]Lottery!#REF!</definedName>
    <definedName name="test1" localSheetId="46">[1]Lottery!#REF!</definedName>
    <definedName name="test1" localSheetId="42">[1]Lottery!#REF!</definedName>
    <definedName name="test1" localSheetId="47">[1]Lottery!#REF!</definedName>
    <definedName name="test1" localSheetId="48">[1]Lottery!#REF!</definedName>
    <definedName name="test1" localSheetId="49">[1]Lottery!#REF!</definedName>
    <definedName name="test1" localSheetId="43">[1]Lottery!#REF!</definedName>
    <definedName name="test1" localSheetId="44">[1]Lottery!#REF!</definedName>
    <definedName name="test1" localSheetId="45">[1]Lottery!#REF!</definedName>
    <definedName name="test1" localSheetId="38">[1]Lottery!#REF!</definedName>
    <definedName name="test1" localSheetId="34">[1]Lottery!#REF!</definedName>
    <definedName name="test1" localSheetId="30">[1]Lottery!#REF!</definedName>
    <definedName name="test1" localSheetId="40">[1]Lottery!#REF!</definedName>
    <definedName name="test1" localSheetId="41">[1]Lottery!#REF!</definedName>
    <definedName name="test1" localSheetId="35">[1]Lottery!#REF!</definedName>
    <definedName name="test1" localSheetId="36">[1]Lottery!#REF!</definedName>
    <definedName name="test1" localSheetId="39">[1]Lottery!#REF!</definedName>
    <definedName name="test1" localSheetId="37">[1]Lottery!#REF!</definedName>
    <definedName name="test1" localSheetId="31">[1]Lottery!#REF!</definedName>
    <definedName name="test1" localSheetId="32">[1]Lottery!#REF!</definedName>
    <definedName name="test1" localSheetId="33">[1]Lottery!#REF!</definedName>
    <definedName name="test1" localSheetId="26">[1]Lottery!#REF!</definedName>
    <definedName name="test1" localSheetId="22">[1]Lottery!#REF!</definedName>
    <definedName name="test1" localSheetId="18">[1]Lottery!#REF!</definedName>
    <definedName name="test1" localSheetId="28">[1]Lottery!#REF!</definedName>
    <definedName name="test1" localSheetId="29">[1]Lottery!#REF!</definedName>
    <definedName name="test1" localSheetId="23">[1]Lottery!#REF!</definedName>
    <definedName name="test1" localSheetId="24">[1]Lottery!#REF!</definedName>
    <definedName name="test1" localSheetId="27">[1]Lottery!#REF!</definedName>
    <definedName name="test1" localSheetId="25">[1]Lottery!#REF!</definedName>
    <definedName name="test1" localSheetId="19">[1]Lottery!#REF!</definedName>
    <definedName name="test1" localSheetId="20">[1]Lottery!#REF!</definedName>
    <definedName name="test1" localSheetId="21">[1]Lottery!#REF!</definedName>
    <definedName name="test1" localSheetId="14">[1]Lottery!#REF!</definedName>
    <definedName name="test1" localSheetId="10">[1]Lottery!#REF!</definedName>
    <definedName name="test1" localSheetId="6">[1]Lottery!#REF!</definedName>
    <definedName name="test1" localSheetId="16">[1]Lottery!#REF!</definedName>
    <definedName name="test1" localSheetId="17">[1]Lottery!#REF!</definedName>
    <definedName name="test1" localSheetId="11">[1]Lottery!#REF!</definedName>
    <definedName name="test1" localSheetId="12">[1]Lottery!#REF!</definedName>
    <definedName name="test1" localSheetId="15">[1]Lottery!#REF!</definedName>
    <definedName name="test1" localSheetId="13">[1]Lottery!#REF!</definedName>
    <definedName name="test1" localSheetId="7">[1]Lottery!#REF!</definedName>
    <definedName name="test1" localSheetId="8">[1]Lottery!#REF!</definedName>
    <definedName name="test1" localSheetId="9">[1]Lottery!#REF!</definedName>
    <definedName name="test1" localSheetId="2">[1]Lottery!#REF!</definedName>
    <definedName name="test1" localSheetId="4">[1]Lottery!#REF!</definedName>
    <definedName name="test1" localSheetId="5">[1]Lottery!#REF!</definedName>
    <definedName name="test1" localSheetId="0">[1]Lottery!#REF!</definedName>
    <definedName name="test1" localSheetId="3">[1]Lottery!#REF!</definedName>
    <definedName name="test1" localSheetId="1">[1]Lottery!#REF!</definedName>
    <definedName name="test1">[1]Lottery!#REF!</definedName>
    <definedName name="tye" localSheetId="74">#REF!</definedName>
    <definedName name="tye" localSheetId="70">#REF!</definedName>
    <definedName name="tye" localSheetId="66">#REF!</definedName>
    <definedName name="tye" localSheetId="76">#REF!</definedName>
    <definedName name="tye" localSheetId="77">#REF!</definedName>
    <definedName name="tye" localSheetId="71">#REF!</definedName>
    <definedName name="tye" localSheetId="72">#REF!</definedName>
    <definedName name="tye" localSheetId="75">#REF!</definedName>
    <definedName name="tye" localSheetId="73">#REF!</definedName>
    <definedName name="tye" localSheetId="67">#REF!</definedName>
    <definedName name="tye" localSheetId="68">#REF!</definedName>
    <definedName name="tye" localSheetId="69">#REF!</definedName>
    <definedName name="tye" localSheetId="62">#REF!</definedName>
    <definedName name="tye" localSheetId="58">#REF!</definedName>
    <definedName name="tye" localSheetId="64">#REF!</definedName>
    <definedName name="tye" localSheetId="65">#REF!</definedName>
    <definedName name="tye" localSheetId="59">#REF!</definedName>
    <definedName name="tye" localSheetId="60">#REF!</definedName>
    <definedName name="tye" localSheetId="63">#REF!</definedName>
    <definedName name="tye" localSheetId="61">#REF!</definedName>
    <definedName name="tye" localSheetId="57">#REF!</definedName>
    <definedName name="tye" localSheetId="50">#REF!</definedName>
    <definedName name="tye" localSheetId="46">#REF!</definedName>
    <definedName name="tye" localSheetId="42">#REF!</definedName>
    <definedName name="tye" localSheetId="47">#REF!</definedName>
    <definedName name="tye" localSheetId="48">#REF!</definedName>
    <definedName name="tye" localSheetId="49">#REF!</definedName>
    <definedName name="tye" localSheetId="43">#REF!</definedName>
    <definedName name="tye" localSheetId="44">#REF!</definedName>
    <definedName name="tye" localSheetId="45">#REF!</definedName>
    <definedName name="tye" localSheetId="38">#REF!</definedName>
    <definedName name="tye" localSheetId="34">#REF!</definedName>
    <definedName name="tye" localSheetId="30">#REF!</definedName>
    <definedName name="tye" localSheetId="40">#REF!</definedName>
    <definedName name="tye" localSheetId="41">#REF!</definedName>
    <definedName name="tye" localSheetId="35">#REF!</definedName>
    <definedName name="tye" localSheetId="36">#REF!</definedName>
    <definedName name="tye" localSheetId="39">#REF!</definedName>
    <definedName name="tye" localSheetId="37">#REF!</definedName>
    <definedName name="tye" localSheetId="31">#REF!</definedName>
    <definedName name="tye" localSheetId="32">#REF!</definedName>
    <definedName name="tye" localSheetId="33">#REF!</definedName>
    <definedName name="tye" localSheetId="26">#REF!</definedName>
    <definedName name="tye" localSheetId="22">#REF!</definedName>
    <definedName name="tye" localSheetId="18">#REF!</definedName>
    <definedName name="tye" localSheetId="28">#REF!</definedName>
    <definedName name="tye" localSheetId="29">#REF!</definedName>
    <definedName name="tye" localSheetId="23">#REF!</definedName>
    <definedName name="tye" localSheetId="24">#REF!</definedName>
    <definedName name="tye" localSheetId="27">#REF!</definedName>
    <definedName name="tye" localSheetId="25">#REF!</definedName>
    <definedName name="tye" localSheetId="19">#REF!</definedName>
    <definedName name="tye" localSheetId="20">#REF!</definedName>
    <definedName name="tye" localSheetId="21">#REF!</definedName>
    <definedName name="tye" localSheetId="14">#REF!</definedName>
    <definedName name="tye" localSheetId="10">#REF!</definedName>
    <definedName name="tye" localSheetId="6">#REF!</definedName>
    <definedName name="tye" localSheetId="16">#REF!</definedName>
    <definedName name="tye" localSheetId="17">#REF!</definedName>
    <definedName name="tye" localSheetId="11">#REF!</definedName>
    <definedName name="tye" localSheetId="12">#REF!</definedName>
    <definedName name="tye" localSheetId="15">#REF!</definedName>
    <definedName name="tye" localSheetId="13">#REF!</definedName>
    <definedName name="tye" localSheetId="7">#REF!</definedName>
    <definedName name="tye" localSheetId="8">#REF!</definedName>
    <definedName name="tye" localSheetId="9">#REF!</definedName>
    <definedName name="tye" localSheetId="2">#REF!</definedName>
    <definedName name="tye" localSheetId="4">#REF!</definedName>
    <definedName name="tye" localSheetId="5">#REF!</definedName>
    <definedName name="tye" localSheetId="0">#REF!</definedName>
    <definedName name="tye" localSheetId="3">#REF!</definedName>
    <definedName name="tye" localSheetId="1">#REF!</definedName>
    <definedName name="ty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79" l="1"/>
  <c r="D18" i="79"/>
  <c r="C18" i="79"/>
  <c r="B18" i="79"/>
  <c r="G17" i="79"/>
  <c r="G16" i="79"/>
  <c r="G18" i="79" s="1"/>
  <c r="F14" i="79"/>
  <c r="E14" i="79"/>
  <c r="C14" i="79"/>
  <c r="B14" i="79"/>
  <c r="E20" i="78"/>
  <c r="D20" i="78"/>
  <c r="C20" i="78"/>
  <c r="B20" i="78"/>
  <c r="G19" i="78"/>
  <c r="G18" i="78"/>
  <c r="F16" i="78"/>
  <c r="E16" i="78"/>
  <c r="C16" i="78"/>
  <c r="B16" i="78"/>
  <c r="G20" i="78" l="1"/>
  <c r="E29" i="77"/>
  <c r="D29" i="77"/>
  <c r="C29" i="77"/>
  <c r="B29" i="77"/>
  <c r="G28" i="77"/>
  <c r="G27" i="77"/>
  <c r="F25" i="77"/>
  <c r="E25" i="77"/>
  <c r="C25" i="77"/>
  <c r="B25" i="77"/>
  <c r="G29" i="77" l="1"/>
  <c r="F38" i="76"/>
  <c r="E38" i="76"/>
  <c r="D38" i="76"/>
  <c r="C38" i="76"/>
  <c r="B38" i="76"/>
  <c r="G37" i="76"/>
  <c r="G36" i="76"/>
  <c r="F34" i="76"/>
  <c r="E34" i="76"/>
  <c r="C34" i="76"/>
  <c r="B34" i="76"/>
  <c r="G38" i="76" l="1"/>
  <c r="G38" i="75"/>
  <c r="G37" i="75"/>
  <c r="F39" i="75"/>
  <c r="G39" i="75" l="1"/>
  <c r="F6" i="75" l="1"/>
  <c r="D6" i="75"/>
  <c r="E39" i="75" l="1"/>
  <c r="D39" i="75"/>
  <c r="C39" i="75"/>
  <c r="B39" i="75"/>
  <c r="E35" i="75"/>
  <c r="C35" i="75"/>
  <c r="B35" i="75"/>
  <c r="F35" i="75"/>
  <c r="F7" i="74" l="1"/>
  <c r="D7" i="74"/>
  <c r="E33" i="74" l="1"/>
  <c r="D33" i="74"/>
  <c r="C33" i="74"/>
  <c r="B33" i="74"/>
  <c r="F32" i="74"/>
  <c r="F31" i="74"/>
  <c r="F33" i="74" s="1"/>
  <c r="E29" i="74"/>
  <c r="C29" i="74"/>
  <c r="B29" i="74"/>
  <c r="F29" i="74"/>
  <c r="F6" i="73" l="1"/>
  <c r="D6" i="73"/>
  <c r="E27" i="73" l="1"/>
  <c r="D27" i="73"/>
  <c r="C27" i="73"/>
  <c r="B27" i="73"/>
  <c r="F26" i="73"/>
  <c r="F25" i="73"/>
  <c r="F27" i="73" s="1"/>
  <c r="E23" i="73"/>
  <c r="C23" i="73"/>
  <c r="B23" i="73"/>
  <c r="F23" i="73"/>
  <c r="F9" i="72" l="1"/>
  <c r="D9" i="72"/>
  <c r="E32" i="72" l="1"/>
  <c r="D32" i="72"/>
  <c r="C32" i="72"/>
  <c r="B32" i="72"/>
  <c r="F31" i="72"/>
  <c r="F30" i="72"/>
  <c r="F32" i="72" s="1"/>
  <c r="E28" i="72"/>
  <c r="C28" i="72"/>
  <c r="B28" i="72"/>
  <c r="F28" i="72"/>
  <c r="F7" i="71" l="1"/>
  <c r="D7" i="71"/>
  <c r="E31" i="71" l="1"/>
  <c r="D31" i="71"/>
  <c r="C31" i="71"/>
  <c r="B31" i="71"/>
  <c r="F30" i="71"/>
  <c r="F29" i="71"/>
  <c r="F31" i="71" s="1"/>
  <c r="E27" i="71"/>
  <c r="C27" i="71"/>
  <c r="B27" i="71"/>
  <c r="F27" i="71"/>
  <c r="B24" i="70" l="1"/>
  <c r="C24" i="70"/>
  <c r="E24" i="70"/>
  <c r="F7" i="70" l="1"/>
  <c r="F24" i="70" s="1"/>
  <c r="D7" i="70"/>
  <c r="E28" i="70" l="1"/>
  <c r="D28" i="70"/>
  <c r="C28" i="70"/>
  <c r="B28" i="70"/>
  <c r="F27" i="70"/>
  <c r="F26" i="70"/>
  <c r="F28" i="70" s="1"/>
  <c r="F8" i="69" l="1"/>
  <c r="D8" i="69"/>
  <c r="E24" i="69" l="1"/>
  <c r="D24" i="69"/>
  <c r="C24" i="69"/>
  <c r="B24" i="69"/>
  <c r="F23" i="69"/>
  <c r="F22" i="69"/>
  <c r="F24" i="69" s="1"/>
  <c r="E20" i="69"/>
  <c r="C20" i="69"/>
  <c r="B20" i="69"/>
  <c r="F20" i="69"/>
  <c r="F8" i="68" l="1"/>
  <c r="F16" i="68" s="1"/>
  <c r="D8" i="68"/>
  <c r="E20" i="68"/>
  <c r="D20" i="68"/>
  <c r="C20" i="68"/>
  <c r="B20" i="68"/>
  <c r="F19" i="68"/>
  <c r="F18" i="68"/>
  <c r="F20" i="68" s="1"/>
  <c r="E16" i="68"/>
  <c r="C16" i="68"/>
  <c r="B16" i="68"/>
  <c r="F7" i="67" l="1"/>
  <c r="D7" i="67"/>
  <c r="F6" i="67" l="1"/>
  <c r="D6" i="67"/>
  <c r="E25" i="67" l="1"/>
  <c r="D25" i="67"/>
  <c r="C25" i="67"/>
  <c r="B25" i="67"/>
  <c r="F24" i="67"/>
  <c r="F23" i="67"/>
  <c r="F25" i="67" s="1"/>
  <c r="E21" i="67"/>
  <c r="C21" i="67"/>
  <c r="B21" i="67"/>
  <c r="F21" i="67"/>
  <c r="F13" i="66" l="1"/>
  <c r="D13" i="66"/>
  <c r="F9" i="66" l="1"/>
  <c r="F17" i="66" s="1"/>
  <c r="D9" i="66"/>
  <c r="E21" i="66"/>
  <c r="D21" i="66"/>
  <c r="C21" i="66"/>
  <c r="B21" i="66"/>
  <c r="F20" i="66"/>
  <c r="F19" i="66"/>
  <c r="F21" i="66" s="1"/>
  <c r="E17" i="66"/>
  <c r="C17" i="66"/>
  <c r="B17" i="66"/>
  <c r="F7" i="65" l="1"/>
  <c r="F21" i="65" s="1"/>
  <c r="D7" i="65"/>
  <c r="E25" i="65"/>
  <c r="D25" i="65"/>
  <c r="C25" i="65"/>
  <c r="B25" i="65"/>
  <c r="F24" i="65"/>
  <c r="F23" i="65"/>
  <c r="F25" i="65" s="1"/>
  <c r="E21" i="65"/>
  <c r="C21" i="65"/>
  <c r="B21" i="65"/>
  <c r="F9" i="64" l="1"/>
  <c r="F25" i="64" s="1"/>
  <c r="D9" i="64"/>
  <c r="E29" i="64"/>
  <c r="D29" i="64"/>
  <c r="C29" i="64"/>
  <c r="B29" i="64"/>
  <c r="F28" i="64"/>
  <c r="F27" i="64"/>
  <c r="E25" i="64"/>
  <c r="C25" i="64"/>
  <c r="B25" i="64"/>
  <c r="F29" i="64" l="1"/>
  <c r="F8" i="63"/>
  <c r="D8" i="63"/>
  <c r="E24" i="63" l="1"/>
  <c r="D24" i="63"/>
  <c r="C24" i="63"/>
  <c r="B24" i="63"/>
  <c r="F23" i="63"/>
  <c r="F22" i="63"/>
  <c r="E20" i="63"/>
  <c r="C20" i="63"/>
  <c r="B20" i="63"/>
  <c r="F24" i="63" l="1"/>
  <c r="F20" i="63"/>
  <c r="E38" i="62"/>
  <c r="C38" i="62"/>
  <c r="B38" i="62"/>
  <c r="F35" i="62"/>
  <c r="D35" i="62"/>
  <c r="F34" i="62"/>
  <c r="D34" i="62"/>
  <c r="F33" i="62"/>
  <c r="D33" i="62"/>
  <c r="F31" i="62"/>
  <c r="D31" i="62"/>
  <c r="F30" i="62"/>
  <c r="D30" i="62"/>
  <c r="F29" i="62"/>
  <c r="D29" i="62"/>
  <c r="F28" i="62"/>
  <c r="D28" i="62"/>
  <c r="F27" i="62"/>
  <c r="D27" i="62"/>
  <c r="F22" i="62"/>
  <c r="D22" i="62"/>
  <c r="F21" i="62"/>
  <c r="D21" i="62"/>
  <c r="F20" i="62"/>
  <c r="D20" i="62"/>
  <c r="F18" i="62"/>
  <c r="D18" i="62"/>
  <c r="F16" i="62"/>
  <c r="D16" i="62"/>
  <c r="F15" i="62"/>
  <c r="D15" i="62"/>
  <c r="F13" i="62"/>
  <c r="D13" i="62"/>
  <c r="F10" i="62"/>
  <c r="D10" i="62"/>
  <c r="F6" i="62"/>
  <c r="D6" i="62"/>
  <c r="F8" i="62" l="1"/>
  <c r="F38" i="62" s="1"/>
  <c r="D8" i="62"/>
  <c r="F42" i="62"/>
  <c r="G41" i="62"/>
  <c r="G40" i="62"/>
  <c r="G42" i="62" l="1"/>
  <c r="E42" i="62" l="1"/>
  <c r="D42" i="62"/>
  <c r="C42" i="62"/>
  <c r="B42" i="62"/>
  <c r="F26" i="59" l="1"/>
  <c r="F25" i="59"/>
  <c r="F24" i="59"/>
  <c r="F23" i="59"/>
  <c r="F22" i="59"/>
  <c r="F21" i="59"/>
  <c r="F20" i="59"/>
  <c r="F19" i="59"/>
  <c r="F18" i="59"/>
  <c r="F17" i="59"/>
  <c r="F16" i="59"/>
  <c r="F15" i="59"/>
  <c r="F14" i="59"/>
  <c r="F13" i="59"/>
  <c r="F12" i="59"/>
  <c r="F11" i="59"/>
  <c r="F10" i="59"/>
  <c r="F9" i="59"/>
  <c r="F8" i="59"/>
  <c r="F7" i="59"/>
  <c r="F26" i="60"/>
  <c r="F25" i="60"/>
  <c r="F24" i="60"/>
  <c r="F23" i="60"/>
  <c r="F22" i="60"/>
  <c r="F21" i="60"/>
  <c r="F20" i="60"/>
  <c r="F19" i="60"/>
  <c r="F18" i="60"/>
  <c r="F17" i="60"/>
  <c r="F16" i="60"/>
  <c r="F15" i="60"/>
  <c r="F14" i="60"/>
  <c r="F13" i="60"/>
  <c r="F12" i="60"/>
  <c r="F11" i="60"/>
  <c r="F10" i="60"/>
  <c r="F9" i="60"/>
  <c r="F8" i="60"/>
  <c r="F22" i="61"/>
  <c r="F17" i="61"/>
  <c r="F16" i="61"/>
  <c r="F13" i="61"/>
  <c r="F12" i="61"/>
  <c r="F11" i="61"/>
  <c r="F6" i="61"/>
  <c r="F9" i="61" l="1"/>
  <c r="F23" i="61" s="1"/>
  <c r="D9" i="61"/>
  <c r="E28" i="61"/>
  <c r="D28" i="61"/>
  <c r="C28" i="61"/>
  <c r="B28" i="61"/>
  <c r="F27" i="61"/>
  <c r="F26" i="61"/>
  <c r="F28" i="61" s="1"/>
  <c r="E23" i="61"/>
  <c r="C23" i="61"/>
  <c r="B23" i="61"/>
  <c r="F30" i="60" l="1"/>
  <c r="D30" i="60"/>
  <c r="F29" i="60"/>
  <c r="D29" i="60"/>
  <c r="F28" i="60"/>
  <c r="D28" i="60"/>
  <c r="F27" i="60"/>
  <c r="D27" i="60"/>
  <c r="D26" i="60"/>
  <c r="D25" i="60"/>
  <c r="D24" i="60"/>
  <c r="D23" i="60"/>
  <c r="D22" i="60"/>
  <c r="D21" i="60"/>
  <c r="D19" i="60"/>
  <c r="D18" i="60"/>
  <c r="D17" i="60"/>
  <c r="D12" i="60"/>
  <c r="D11" i="60"/>
  <c r="F6" i="60" l="1"/>
  <c r="D6" i="60"/>
  <c r="D8" i="60" l="1"/>
  <c r="F7" i="60" l="1"/>
  <c r="D7" i="60"/>
  <c r="D10" i="60"/>
  <c r="F40" i="60" l="1"/>
  <c r="E40" i="60"/>
  <c r="D40" i="60"/>
  <c r="C40" i="60"/>
  <c r="B40" i="60"/>
  <c r="G39" i="60"/>
  <c r="G38" i="60"/>
  <c r="F35" i="60"/>
  <c r="E35" i="60"/>
  <c r="C35" i="60"/>
  <c r="B35" i="60"/>
  <c r="G40" i="60" l="1"/>
  <c r="F27" i="59"/>
  <c r="D8" i="59"/>
  <c r="D12" i="59"/>
  <c r="D23" i="59" l="1"/>
  <c r="D22" i="59"/>
  <c r="D21" i="59"/>
  <c r="D19" i="59"/>
  <c r="D17" i="59"/>
  <c r="D15" i="59"/>
  <c r="F6" i="59"/>
  <c r="D6" i="59"/>
  <c r="F32" i="59" l="1"/>
  <c r="E32" i="59"/>
  <c r="D32" i="59"/>
  <c r="C32" i="59"/>
  <c r="B32" i="59"/>
  <c r="G31" i="59"/>
  <c r="G30" i="59"/>
  <c r="G32" i="59" s="1"/>
  <c r="E27" i="59"/>
  <c r="C27" i="59"/>
  <c r="B27" i="59"/>
  <c r="M18" i="58" l="1"/>
  <c r="K18" i="58"/>
  <c r="I18" i="58"/>
  <c r="M7" i="58"/>
  <c r="K7" i="58"/>
  <c r="I7" i="58"/>
  <c r="M14" i="58" l="1"/>
  <c r="K14" i="58"/>
  <c r="I14" i="58"/>
  <c r="M13" i="58"/>
  <c r="K13" i="58"/>
  <c r="I13" i="58"/>
  <c r="M9" i="58"/>
  <c r="K9" i="58"/>
  <c r="I9" i="58"/>
  <c r="M8" i="58"/>
  <c r="K8" i="58"/>
  <c r="I8" i="58"/>
  <c r="M17" i="58" l="1"/>
  <c r="K17" i="58"/>
  <c r="I17" i="58"/>
  <c r="M16" i="58"/>
  <c r="K16" i="58"/>
  <c r="I16" i="58"/>
  <c r="M15" i="58"/>
  <c r="K15" i="58"/>
  <c r="I15" i="58"/>
  <c r="M6" i="58"/>
  <c r="K6" i="58"/>
  <c r="I6" i="58"/>
  <c r="M12" i="58" l="1"/>
  <c r="K12" i="58"/>
  <c r="I12" i="58"/>
  <c r="F25" i="58" l="1"/>
  <c r="E25" i="58"/>
  <c r="D25" i="58"/>
  <c r="C25" i="58"/>
  <c r="B25" i="58"/>
  <c r="G24" i="58"/>
  <c r="G23" i="58"/>
  <c r="G25" i="58" s="1"/>
  <c r="L20" i="58"/>
  <c r="J20" i="58"/>
  <c r="H20" i="58"/>
  <c r="G20" i="58"/>
  <c r="F20" i="58"/>
  <c r="E20" i="58"/>
  <c r="D20" i="58"/>
  <c r="C20" i="58"/>
  <c r="B20" i="58"/>
  <c r="I20" i="58"/>
  <c r="M20" i="58" l="1"/>
  <c r="M10" i="57"/>
  <c r="K10" i="57"/>
  <c r="I10" i="57"/>
  <c r="M9" i="57"/>
  <c r="K9" i="57"/>
  <c r="I9" i="57"/>
  <c r="M7" i="57" l="1"/>
  <c r="K7" i="57"/>
  <c r="I7" i="57"/>
  <c r="F29" i="57" l="1"/>
  <c r="E29" i="57"/>
  <c r="D29" i="57"/>
  <c r="C29" i="57"/>
  <c r="B29" i="57"/>
  <c r="G28" i="57"/>
  <c r="G27" i="57"/>
  <c r="G29" i="57" s="1"/>
  <c r="L24" i="57"/>
  <c r="J24" i="57"/>
  <c r="I24" i="57"/>
  <c r="H24" i="57"/>
  <c r="G24" i="57"/>
  <c r="F24" i="57"/>
  <c r="E24" i="57"/>
  <c r="D24" i="57"/>
  <c r="C24" i="57"/>
  <c r="B24" i="57"/>
  <c r="M24" i="57"/>
  <c r="M8" i="56" l="1"/>
  <c r="M23" i="56" s="1"/>
  <c r="K8" i="56"/>
  <c r="I8" i="56"/>
  <c r="I23" i="56" s="1"/>
  <c r="F28" i="56"/>
  <c r="E28" i="56"/>
  <c r="D28" i="56"/>
  <c r="C28" i="56"/>
  <c r="B28" i="56"/>
  <c r="G27" i="56"/>
  <c r="G26" i="56"/>
  <c r="L23" i="56"/>
  <c r="J23" i="56"/>
  <c r="H23" i="56"/>
  <c r="G23" i="56"/>
  <c r="F23" i="56"/>
  <c r="E23" i="56"/>
  <c r="D23" i="56"/>
  <c r="C23" i="56"/>
  <c r="B23" i="56"/>
  <c r="G28" i="56" l="1"/>
  <c r="M6" i="55"/>
  <c r="K6" i="55"/>
  <c r="I6" i="55"/>
  <c r="I9" i="55" l="1"/>
  <c r="K9" i="55"/>
  <c r="M9" i="55"/>
  <c r="M7" i="55" l="1"/>
  <c r="K7" i="55"/>
  <c r="I7" i="55"/>
  <c r="F27" i="55" l="1"/>
  <c r="E27" i="55"/>
  <c r="D27" i="55"/>
  <c r="C27" i="55"/>
  <c r="B27" i="55"/>
  <c r="G26" i="55"/>
  <c r="G25" i="55"/>
  <c r="G27" i="55" s="1"/>
  <c r="L22" i="55"/>
  <c r="J22" i="55"/>
  <c r="I22" i="55"/>
  <c r="H22" i="55"/>
  <c r="G22" i="55"/>
  <c r="F22" i="55"/>
  <c r="E22" i="55"/>
  <c r="D22" i="55"/>
  <c r="C22" i="55"/>
  <c r="B22" i="55"/>
  <c r="M22" i="55"/>
  <c r="M13" i="54" l="1"/>
  <c r="K13" i="54"/>
  <c r="I13" i="54"/>
  <c r="M6" i="54" l="1"/>
  <c r="M24" i="54" s="1"/>
  <c r="K6" i="54"/>
  <c r="I6" i="54"/>
  <c r="I24" i="54" s="1"/>
  <c r="F29" i="54"/>
  <c r="E29" i="54"/>
  <c r="D29" i="54"/>
  <c r="C29" i="54"/>
  <c r="B29" i="54"/>
  <c r="G28" i="54"/>
  <c r="G27" i="54"/>
  <c r="G29" i="54" s="1"/>
  <c r="L24" i="54"/>
  <c r="J24" i="54"/>
  <c r="H24" i="54"/>
  <c r="G24" i="54"/>
  <c r="F24" i="54"/>
  <c r="E24" i="54"/>
  <c r="D24" i="54"/>
  <c r="C24" i="54"/>
  <c r="B24" i="54"/>
  <c r="G26" i="53" l="1"/>
  <c r="M14" i="53" l="1"/>
  <c r="K14" i="53"/>
  <c r="I14" i="53"/>
  <c r="M6" i="53" l="1"/>
  <c r="M23" i="53" s="1"/>
  <c r="K6" i="53"/>
  <c r="I6" i="53"/>
  <c r="I23" i="53" s="1"/>
  <c r="F28" i="53"/>
  <c r="E28" i="53"/>
  <c r="D28" i="53"/>
  <c r="C28" i="53"/>
  <c r="B28" i="53"/>
  <c r="G27" i="53"/>
  <c r="G28" i="53"/>
  <c r="L23" i="53"/>
  <c r="J23" i="53"/>
  <c r="H23" i="53"/>
  <c r="G23" i="53"/>
  <c r="F23" i="53"/>
  <c r="E23" i="53"/>
  <c r="D23" i="53"/>
  <c r="C23" i="53"/>
  <c r="B23" i="53"/>
  <c r="M16" i="52" l="1"/>
  <c r="K16" i="52"/>
  <c r="I16" i="52"/>
  <c r="M17" i="52" l="1"/>
  <c r="K17" i="52"/>
  <c r="I17" i="52"/>
  <c r="M8" i="52"/>
  <c r="K8" i="52"/>
  <c r="I8" i="52"/>
  <c r="M6" i="52"/>
  <c r="K6" i="52"/>
  <c r="I6" i="52"/>
  <c r="F25" i="52"/>
  <c r="E25" i="52"/>
  <c r="D25" i="52"/>
  <c r="C25" i="52"/>
  <c r="B25" i="52"/>
  <c r="G24" i="52"/>
  <c r="G23" i="52"/>
  <c r="L20" i="52"/>
  <c r="J20" i="52"/>
  <c r="H20" i="52"/>
  <c r="G20" i="52"/>
  <c r="F20" i="52"/>
  <c r="E20" i="52"/>
  <c r="D20" i="52"/>
  <c r="C20" i="52"/>
  <c r="B20" i="52"/>
  <c r="G25" i="52" l="1"/>
  <c r="I20" i="52"/>
  <c r="M20" i="52"/>
  <c r="K16" i="50" l="1"/>
  <c r="I16" i="50"/>
  <c r="G16" i="50"/>
  <c r="K14" i="50" l="1"/>
  <c r="I14" i="50"/>
  <c r="G14" i="50"/>
  <c r="K6" i="50" l="1"/>
  <c r="K19" i="50" s="1"/>
  <c r="I6" i="50"/>
  <c r="G6" i="50"/>
  <c r="G19" i="50" s="1"/>
  <c r="F24" i="50"/>
  <c r="E24" i="50"/>
  <c r="D24" i="50"/>
  <c r="C24" i="50"/>
  <c r="B24" i="50"/>
  <c r="H23" i="50"/>
  <c r="H22" i="50"/>
  <c r="J19" i="50"/>
  <c r="H19" i="50"/>
  <c r="F19" i="50"/>
  <c r="E19" i="50"/>
  <c r="D19" i="50"/>
  <c r="C19" i="50"/>
  <c r="B19" i="50"/>
  <c r="H24" i="50" l="1"/>
  <c r="M19" i="49"/>
  <c r="K19" i="49"/>
  <c r="I19" i="49"/>
  <c r="M7" i="49" l="1"/>
  <c r="M21" i="49" s="1"/>
  <c r="K7" i="49"/>
  <c r="I7" i="49"/>
  <c r="I21" i="49" s="1"/>
  <c r="F26" i="49"/>
  <c r="E26" i="49"/>
  <c r="D26" i="49"/>
  <c r="C26" i="49"/>
  <c r="B26" i="49"/>
  <c r="J25" i="49"/>
  <c r="J24" i="49"/>
  <c r="L21" i="49"/>
  <c r="J21" i="49"/>
  <c r="H21" i="49"/>
  <c r="G21" i="49"/>
  <c r="F21" i="49"/>
  <c r="E21" i="49"/>
  <c r="D21" i="49"/>
  <c r="C21" i="49"/>
  <c r="B21" i="49"/>
  <c r="J26" i="49" l="1"/>
  <c r="M7" i="48"/>
  <c r="K7" i="48"/>
  <c r="I7" i="48"/>
  <c r="M6" i="48"/>
  <c r="K6" i="48"/>
  <c r="I6" i="48"/>
  <c r="M16" i="48" l="1"/>
  <c r="K16" i="48"/>
  <c r="I16" i="48"/>
  <c r="M15" i="48"/>
  <c r="K15" i="48"/>
  <c r="I15" i="48"/>
  <c r="M14" i="48"/>
  <c r="K14" i="48"/>
  <c r="I14" i="48"/>
  <c r="M13" i="48"/>
  <c r="K13" i="48"/>
  <c r="I13" i="48"/>
  <c r="M10" i="48"/>
  <c r="K10" i="48"/>
  <c r="I10" i="48"/>
  <c r="M9" i="48"/>
  <c r="K9" i="48"/>
  <c r="I9" i="48"/>
  <c r="M29" i="48" l="1"/>
  <c r="K29" i="48"/>
  <c r="I29" i="48"/>
  <c r="M28" i="48"/>
  <c r="K28" i="48"/>
  <c r="I28" i="48"/>
  <c r="M21" i="48"/>
  <c r="K21" i="48"/>
  <c r="I21" i="48"/>
  <c r="M8" i="48" l="1"/>
  <c r="K8" i="48"/>
  <c r="I8" i="48"/>
  <c r="G36" i="48"/>
  <c r="F36" i="48"/>
  <c r="E36" i="48"/>
  <c r="D36" i="48"/>
  <c r="C36" i="48"/>
  <c r="B36" i="48"/>
  <c r="J35" i="48"/>
  <c r="J34" i="48"/>
  <c r="J36" i="48" s="1"/>
  <c r="L31" i="48"/>
  <c r="J31" i="48"/>
  <c r="H31" i="48"/>
  <c r="G31" i="48"/>
  <c r="F31" i="48"/>
  <c r="E31" i="48"/>
  <c r="D31" i="48"/>
  <c r="C31" i="48"/>
  <c r="B31" i="48"/>
  <c r="I31" i="48"/>
  <c r="M31" i="48" l="1"/>
  <c r="M27" i="47"/>
  <c r="K27" i="47"/>
  <c r="I27" i="47"/>
  <c r="M24" i="47"/>
  <c r="K24" i="47"/>
  <c r="I24" i="47"/>
  <c r="M22" i="47"/>
  <c r="K22" i="47"/>
  <c r="I22" i="47"/>
  <c r="M21" i="47"/>
  <c r="K21" i="47"/>
  <c r="I21" i="47"/>
  <c r="M17" i="47"/>
  <c r="K17" i="47"/>
  <c r="I17" i="47"/>
  <c r="M15" i="47"/>
  <c r="K15" i="47"/>
  <c r="I15" i="47"/>
  <c r="M14" i="47"/>
  <c r="K14" i="47"/>
  <c r="I14" i="47"/>
  <c r="M13" i="47"/>
  <c r="K13" i="47"/>
  <c r="I13" i="47"/>
  <c r="M6" i="47"/>
  <c r="K6" i="47"/>
  <c r="I6" i="47"/>
  <c r="G34" i="47"/>
  <c r="M11" i="47" l="1"/>
  <c r="K11" i="47"/>
  <c r="I11" i="47"/>
  <c r="M7" i="47" l="1"/>
  <c r="K7" i="47"/>
  <c r="I7" i="47"/>
  <c r="F34" i="47" l="1"/>
  <c r="E34" i="47"/>
  <c r="D34" i="47"/>
  <c r="C34" i="47"/>
  <c r="B34" i="47"/>
  <c r="J33" i="47"/>
  <c r="J32" i="47"/>
  <c r="L29" i="47"/>
  <c r="J29" i="47"/>
  <c r="I29" i="47"/>
  <c r="H29" i="47"/>
  <c r="G29" i="47"/>
  <c r="F29" i="47"/>
  <c r="E29" i="47"/>
  <c r="D29" i="47"/>
  <c r="C29" i="47"/>
  <c r="B29" i="47"/>
  <c r="M29" i="47"/>
  <c r="J34" i="47" l="1"/>
  <c r="M21" i="46"/>
  <c r="K21" i="46"/>
  <c r="I21" i="46"/>
  <c r="M14" i="46" l="1"/>
  <c r="K14" i="46"/>
  <c r="I14" i="46"/>
  <c r="M19" i="46" l="1"/>
  <c r="K19" i="46"/>
  <c r="I19" i="46"/>
  <c r="M6" i="46"/>
  <c r="K6" i="46"/>
  <c r="I6" i="46"/>
  <c r="M8" i="46" l="1"/>
  <c r="K8" i="46"/>
  <c r="I8" i="46"/>
  <c r="F27" i="46" l="1"/>
  <c r="E27" i="46"/>
  <c r="D27" i="46"/>
  <c r="C27" i="46"/>
  <c r="B27" i="46"/>
  <c r="J26" i="46"/>
  <c r="J25" i="46"/>
  <c r="L22" i="46"/>
  <c r="J22" i="46"/>
  <c r="H22" i="46"/>
  <c r="G22" i="46"/>
  <c r="F22" i="46"/>
  <c r="E22" i="46"/>
  <c r="D22" i="46"/>
  <c r="C22" i="46"/>
  <c r="B22" i="46"/>
  <c r="M22" i="46"/>
  <c r="I22" i="46"/>
  <c r="J27" i="46" l="1"/>
  <c r="M8" i="45"/>
  <c r="K8" i="45"/>
  <c r="I8" i="45"/>
  <c r="M13" i="45" l="1"/>
  <c r="K13" i="45"/>
  <c r="I13" i="45"/>
  <c r="M6" i="45"/>
  <c r="K6" i="45"/>
  <c r="I6" i="45"/>
  <c r="M7" i="45" l="1"/>
  <c r="K7" i="45"/>
  <c r="I7" i="45"/>
  <c r="M11" i="45" l="1"/>
  <c r="M17" i="45" s="1"/>
  <c r="K11" i="45"/>
  <c r="I11" i="45"/>
  <c r="I22" i="45"/>
  <c r="F22" i="45"/>
  <c r="E22" i="45"/>
  <c r="D22" i="45"/>
  <c r="C22" i="45"/>
  <c r="B22" i="45"/>
  <c r="J21" i="45"/>
  <c r="J20" i="45"/>
  <c r="L17" i="45"/>
  <c r="J17" i="45"/>
  <c r="I17" i="45"/>
  <c r="H17" i="45"/>
  <c r="G17" i="45"/>
  <c r="F17" i="45"/>
  <c r="E17" i="45"/>
  <c r="D17" i="45"/>
  <c r="C17" i="45"/>
  <c r="B17" i="45"/>
  <c r="J22" i="45" l="1"/>
  <c r="M11" i="44"/>
  <c r="K11" i="44"/>
  <c r="I11" i="44"/>
  <c r="M6" i="44" l="1"/>
  <c r="K6" i="44"/>
  <c r="I6" i="44"/>
  <c r="M7" i="44" l="1"/>
  <c r="M16" i="44" s="1"/>
  <c r="K7" i="44"/>
  <c r="I7" i="44"/>
  <c r="I16" i="44" s="1"/>
  <c r="F21" i="44"/>
  <c r="E21" i="44"/>
  <c r="D21" i="44"/>
  <c r="C21" i="44"/>
  <c r="B21" i="44"/>
  <c r="J20" i="44"/>
  <c r="J19" i="44"/>
  <c r="L16" i="44"/>
  <c r="J16" i="44"/>
  <c r="H16" i="44"/>
  <c r="G16" i="44"/>
  <c r="F16" i="44"/>
  <c r="E16" i="44"/>
  <c r="D16" i="44"/>
  <c r="C16" i="44"/>
  <c r="B16" i="44"/>
  <c r="J21" i="44" l="1"/>
  <c r="K26" i="43"/>
  <c r="M34" i="43" l="1"/>
  <c r="K34" i="43"/>
  <c r="I34" i="43"/>
  <c r="M23" i="43"/>
  <c r="K23" i="43"/>
  <c r="I23" i="43"/>
  <c r="M20" i="43"/>
  <c r="K20" i="43"/>
  <c r="I20" i="43"/>
  <c r="M18" i="43"/>
  <c r="K18" i="43"/>
  <c r="I18" i="43"/>
  <c r="M16" i="43"/>
  <c r="K16" i="43"/>
  <c r="I16" i="43"/>
  <c r="M12" i="43"/>
  <c r="K12" i="43"/>
  <c r="I12" i="43"/>
  <c r="M8" i="43"/>
  <c r="K8" i="43"/>
  <c r="I8" i="43"/>
  <c r="M7" i="43"/>
  <c r="K7" i="43"/>
  <c r="I7" i="43"/>
  <c r="M31" i="43"/>
  <c r="K31" i="43"/>
  <c r="I31" i="43"/>
  <c r="M37" i="43" l="1"/>
  <c r="K37" i="43"/>
  <c r="I37" i="43"/>
  <c r="M25" i="43"/>
  <c r="K25" i="43"/>
  <c r="I25" i="43"/>
  <c r="M19" i="43"/>
  <c r="K19" i="43"/>
  <c r="I19" i="43"/>
  <c r="M17" i="43"/>
  <c r="K17" i="43"/>
  <c r="I17" i="43"/>
  <c r="M15" i="43"/>
  <c r="K15" i="43"/>
  <c r="I15" i="43"/>
  <c r="M13" i="43"/>
  <c r="K13" i="43"/>
  <c r="I13" i="43"/>
  <c r="M11" i="43"/>
  <c r="K11" i="43"/>
  <c r="I11" i="43"/>
  <c r="M10" i="43"/>
  <c r="K10" i="43"/>
  <c r="I10" i="43"/>
  <c r="M6" i="43"/>
  <c r="K6" i="43"/>
  <c r="I6" i="43"/>
  <c r="M22" i="43" l="1"/>
  <c r="K22" i="43"/>
  <c r="I22" i="43"/>
  <c r="M9" i="43" l="1"/>
  <c r="K9" i="43"/>
  <c r="I9" i="43"/>
  <c r="G43" i="43" l="1"/>
  <c r="F43" i="43"/>
  <c r="E43" i="43"/>
  <c r="D43" i="43"/>
  <c r="C43" i="43"/>
  <c r="B43" i="43"/>
  <c r="J42" i="43"/>
  <c r="J41" i="43"/>
  <c r="L38" i="43"/>
  <c r="J38" i="43"/>
  <c r="H38" i="43"/>
  <c r="G38" i="43"/>
  <c r="F38" i="43"/>
  <c r="E38" i="43"/>
  <c r="D38" i="43"/>
  <c r="C38" i="43"/>
  <c r="B38" i="43"/>
  <c r="M38" i="43"/>
  <c r="I38" i="43"/>
  <c r="J43" i="43" l="1"/>
  <c r="M21" i="42"/>
  <c r="K21" i="42"/>
  <c r="I21" i="42"/>
  <c r="M7" i="42" l="1"/>
  <c r="K7" i="42"/>
  <c r="I7" i="42"/>
  <c r="M6" i="42" l="1"/>
  <c r="K6" i="42"/>
  <c r="I6" i="42"/>
  <c r="G27" i="42" l="1"/>
  <c r="F27" i="42"/>
  <c r="E27" i="42"/>
  <c r="C27" i="42"/>
  <c r="B27" i="42"/>
  <c r="J26" i="42"/>
  <c r="J25" i="42"/>
  <c r="L22" i="42"/>
  <c r="J22" i="42"/>
  <c r="H22" i="42"/>
  <c r="G22" i="42"/>
  <c r="F22" i="42"/>
  <c r="E22" i="42"/>
  <c r="D22" i="42"/>
  <c r="C22" i="42"/>
  <c r="B22" i="42"/>
  <c r="J27" i="42" l="1"/>
  <c r="I22" i="42"/>
  <c r="M22" i="42"/>
  <c r="M7" i="41"/>
  <c r="K7" i="41"/>
  <c r="I7" i="41"/>
  <c r="M6" i="41"/>
  <c r="K6" i="41"/>
  <c r="I6" i="41"/>
  <c r="M15" i="41" l="1"/>
  <c r="K15" i="41"/>
  <c r="I15" i="41"/>
  <c r="M14" i="41"/>
  <c r="K14" i="41"/>
  <c r="I14" i="41"/>
  <c r="M13" i="41"/>
  <c r="K13" i="41"/>
  <c r="I13" i="41"/>
  <c r="M12" i="41"/>
  <c r="K12" i="41"/>
  <c r="I12" i="41"/>
  <c r="M11" i="41"/>
  <c r="K11" i="41"/>
  <c r="I11" i="41"/>
  <c r="M16" i="41" l="1"/>
  <c r="K16" i="41"/>
  <c r="I16" i="41"/>
  <c r="M8" i="41"/>
  <c r="K8" i="41"/>
  <c r="I8" i="41"/>
  <c r="M19" i="41" l="1"/>
  <c r="K19" i="41"/>
  <c r="I19" i="41"/>
  <c r="M18" i="41"/>
  <c r="K18" i="41"/>
  <c r="I18" i="41"/>
  <c r="M17" i="41"/>
  <c r="K17" i="41"/>
  <c r="I17" i="41"/>
  <c r="M10" i="41"/>
  <c r="K10" i="41"/>
  <c r="I10" i="41"/>
  <c r="M9" i="41" l="1"/>
  <c r="M20" i="41" s="1"/>
  <c r="K9" i="41"/>
  <c r="I9" i="41"/>
  <c r="I20" i="41" s="1"/>
  <c r="G25" i="41"/>
  <c r="F25" i="41"/>
  <c r="E25" i="41"/>
  <c r="C25" i="41"/>
  <c r="B25" i="41"/>
  <c r="J24" i="41"/>
  <c r="J23" i="41"/>
  <c r="L20" i="41"/>
  <c r="J20" i="41"/>
  <c r="H20" i="41"/>
  <c r="G20" i="41"/>
  <c r="F20" i="41"/>
  <c r="E20" i="41"/>
  <c r="D20" i="41"/>
  <c r="C20" i="41"/>
  <c r="B20" i="41"/>
  <c r="J25" i="41" l="1"/>
  <c r="M27" i="40"/>
  <c r="K27" i="40"/>
  <c r="I27" i="40"/>
  <c r="M28" i="40" l="1"/>
  <c r="K28" i="40"/>
  <c r="I28" i="40"/>
  <c r="M6" i="40"/>
  <c r="K6" i="40"/>
  <c r="I6" i="40"/>
  <c r="M9" i="40" l="1"/>
  <c r="K9" i="40"/>
  <c r="I9" i="40"/>
  <c r="I35" i="40" l="1"/>
  <c r="G35" i="40"/>
  <c r="F35" i="40"/>
  <c r="E35" i="40"/>
  <c r="D35" i="40"/>
  <c r="C35" i="40"/>
  <c r="B35" i="40"/>
  <c r="J34" i="40"/>
  <c r="J33" i="40"/>
  <c r="J35" i="40" s="1"/>
  <c r="L30" i="40"/>
  <c r="J30" i="40"/>
  <c r="H30" i="40"/>
  <c r="G30" i="40"/>
  <c r="F30" i="40"/>
  <c r="E30" i="40"/>
  <c r="D30" i="40"/>
  <c r="C30" i="40"/>
  <c r="B30" i="40"/>
  <c r="I30" i="40"/>
  <c r="M30" i="40"/>
  <c r="M11" i="39" l="1"/>
  <c r="K11" i="39"/>
  <c r="I11" i="39"/>
  <c r="M10" i="39"/>
  <c r="K10" i="39"/>
  <c r="I10" i="39"/>
  <c r="M9" i="39"/>
  <c r="K9" i="39"/>
  <c r="I9" i="39"/>
  <c r="M8" i="39"/>
  <c r="K8" i="39"/>
  <c r="I8" i="39"/>
  <c r="M7" i="39"/>
  <c r="K7" i="39"/>
  <c r="I7" i="39"/>
  <c r="M6" i="39"/>
  <c r="K6" i="39"/>
  <c r="I6" i="39"/>
  <c r="M28" i="39" l="1"/>
  <c r="K28" i="39"/>
  <c r="I28" i="39"/>
  <c r="M13" i="39"/>
  <c r="K13" i="39"/>
  <c r="I13" i="39"/>
  <c r="M27" i="39" l="1"/>
  <c r="K27" i="39"/>
  <c r="I27" i="39"/>
  <c r="M12" i="39" l="1"/>
  <c r="M30" i="39" s="1"/>
  <c r="K12" i="39"/>
  <c r="I12" i="39"/>
  <c r="I30" i="39" s="1"/>
  <c r="I35" i="39"/>
  <c r="G35" i="39"/>
  <c r="F35" i="39"/>
  <c r="E35" i="39"/>
  <c r="D35" i="39"/>
  <c r="C35" i="39"/>
  <c r="B35" i="39"/>
  <c r="J34" i="39"/>
  <c r="J33" i="39"/>
  <c r="L30" i="39"/>
  <c r="J30" i="39"/>
  <c r="H30" i="39"/>
  <c r="G30" i="39"/>
  <c r="F30" i="39"/>
  <c r="E30" i="39"/>
  <c r="D30" i="39"/>
  <c r="C30" i="39"/>
  <c r="B30" i="39"/>
  <c r="J35" i="39" l="1"/>
  <c r="M12" i="38"/>
  <c r="K12" i="38"/>
  <c r="I12" i="38"/>
  <c r="M9" i="38"/>
  <c r="K9" i="38"/>
  <c r="I9" i="38"/>
  <c r="M8" i="38"/>
  <c r="K8" i="38"/>
  <c r="I8" i="38"/>
  <c r="M7" i="38"/>
  <c r="K7" i="38"/>
  <c r="I7" i="38"/>
  <c r="M6" i="38"/>
  <c r="K6" i="38"/>
  <c r="I6" i="38"/>
  <c r="J31" i="38"/>
  <c r="J30" i="38"/>
  <c r="J32" i="38" l="1"/>
  <c r="M18" i="38" l="1"/>
  <c r="K18" i="38"/>
  <c r="I18" i="38"/>
  <c r="M17" i="38"/>
  <c r="K17" i="38"/>
  <c r="I17" i="38"/>
  <c r="M16" i="38"/>
  <c r="K16" i="38"/>
  <c r="I16" i="38"/>
  <c r="M15" i="38"/>
  <c r="K15" i="38"/>
  <c r="I15" i="38"/>
  <c r="M14" i="38"/>
  <c r="K14" i="38"/>
  <c r="I14" i="38"/>
  <c r="M13" i="38"/>
  <c r="K13" i="38"/>
  <c r="I13" i="38"/>
  <c r="M25" i="38" l="1"/>
  <c r="K25" i="38"/>
  <c r="I25" i="38"/>
  <c r="M11" i="38"/>
  <c r="K11" i="38"/>
  <c r="I11" i="38"/>
  <c r="M26" i="38" l="1"/>
  <c r="K26" i="38"/>
  <c r="I26" i="38"/>
  <c r="M10" i="38"/>
  <c r="K10" i="38"/>
  <c r="I10" i="38"/>
  <c r="M22" i="38" l="1"/>
  <c r="K22" i="38"/>
  <c r="I22" i="38"/>
  <c r="M19" i="38" l="1"/>
  <c r="K19" i="38"/>
  <c r="I19" i="38"/>
  <c r="I27" i="38" s="1"/>
  <c r="I32" i="38"/>
  <c r="G32" i="38"/>
  <c r="F32" i="38"/>
  <c r="E32" i="38"/>
  <c r="D32" i="38"/>
  <c r="C32" i="38"/>
  <c r="B32" i="38"/>
  <c r="L27" i="38"/>
  <c r="J27" i="38"/>
  <c r="H27" i="38"/>
  <c r="G27" i="38"/>
  <c r="F27" i="38"/>
  <c r="E27" i="38"/>
  <c r="D27" i="38"/>
  <c r="C27" i="38"/>
  <c r="B27" i="38"/>
  <c r="M27" i="38" l="1"/>
  <c r="M10" i="37"/>
  <c r="M9" i="37"/>
  <c r="K9" i="37"/>
  <c r="I9" i="37"/>
  <c r="M8" i="37"/>
  <c r="K8" i="37"/>
  <c r="I8" i="37"/>
  <c r="M7" i="37"/>
  <c r="K7" i="37"/>
  <c r="I7" i="37"/>
  <c r="M6" i="37"/>
  <c r="K6" i="37"/>
  <c r="I6" i="37"/>
  <c r="M21" i="37" l="1"/>
  <c r="K21" i="37"/>
  <c r="I21" i="37"/>
  <c r="M20" i="37" l="1"/>
  <c r="K20" i="37"/>
  <c r="I20" i="37"/>
  <c r="K10" i="37" l="1"/>
  <c r="I10" i="37"/>
  <c r="M19" i="37" l="1"/>
  <c r="K19" i="37"/>
  <c r="I19" i="37"/>
  <c r="I27" i="37" l="1"/>
  <c r="G27" i="37"/>
  <c r="F27" i="37"/>
  <c r="E27" i="37"/>
  <c r="D27" i="37"/>
  <c r="C27" i="37"/>
  <c r="B27" i="37"/>
  <c r="J26" i="37"/>
  <c r="J25" i="37"/>
  <c r="L22" i="37"/>
  <c r="J22" i="37"/>
  <c r="I22" i="37"/>
  <c r="H22" i="37"/>
  <c r="G22" i="37"/>
  <c r="F22" i="37"/>
  <c r="E22" i="37"/>
  <c r="D22" i="37"/>
  <c r="C22" i="37"/>
  <c r="B22" i="37"/>
  <c r="M22" i="37"/>
  <c r="J27" i="37" l="1"/>
  <c r="M15" i="36"/>
  <c r="K15" i="36"/>
  <c r="I15" i="36"/>
  <c r="M14" i="36"/>
  <c r="K14" i="36"/>
  <c r="I14" i="36"/>
  <c r="M11" i="36"/>
  <c r="K11" i="36"/>
  <c r="I11" i="36"/>
  <c r="M9" i="36"/>
  <c r="K9" i="36"/>
  <c r="I9" i="36"/>
  <c r="M20" i="36" l="1"/>
  <c r="K20" i="36"/>
  <c r="I20" i="36"/>
  <c r="M21" i="36" l="1"/>
  <c r="K21" i="36"/>
  <c r="I21" i="36"/>
  <c r="J24" i="34" l="1"/>
  <c r="J23" i="34"/>
  <c r="G25" i="34"/>
  <c r="F25" i="34"/>
  <c r="E25" i="34"/>
  <c r="D25" i="34"/>
  <c r="C25" i="34"/>
  <c r="B25" i="34"/>
  <c r="J25" i="34" l="1"/>
  <c r="J26" i="36" l="1"/>
  <c r="J25" i="36"/>
  <c r="J39" i="35"/>
  <c r="J40" i="35" s="1"/>
  <c r="J38" i="35"/>
  <c r="H40" i="35"/>
  <c r="G40" i="35"/>
  <c r="F40" i="35"/>
  <c r="E40" i="35"/>
  <c r="D40" i="35"/>
  <c r="C40" i="35"/>
  <c r="B40" i="35"/>
  <c r="M18" i="36"/>
  <c r="K18" i="36"/>
  <c r="I18" i="36"/>
  <c r="J27" i="36" l="1"/>
  <c r="I27" i="36"/>
  <c r="G27" i="36"/>
  <c r="F27" i="36"/>
  <c r="E27" i="36"/>
  <c r="D27" i="36"/>
  <c r="C27" i="36"/>
  <c r="B27" i="36"/>
  <c r="M7" i="36"/>
  <c r="M22" i="36" s="1"/>
  <c r="K7" i="36"/>
  <c r="I7" i="36"/>
  <c r="I22" i="36" s="1"/>
  <c r="L22" i="36"/>
  <c r="J22" i="36"/>
  <c r="H22" i="36"/>
  <c r="G22" i="36"/>
  <c r="F22" i="36"/>
  <c r="E22" i="36"/>
  <c r="D22" i="36"/>
  <c r="C22" i="36"/>
  <c r="B22" i="36"/>
  <c r="M6" i="35" l="1"/>
  <c r="K6" i="35"/>
  <c r="I6" i="35"/>
  <c r="M7" i="35"/>
  <c r="K7" i="35"/>
  <c r="I7" i="35"/>
  <c r="M34" i="35" l="1"/>
  <c r="K34" i="35"/>
  <c r="I34" i="35"/>
  <c r="M33" i="35"/>
  <c r="K33" i="35"/>
  <c r="I33" i="35"/>
  <c r="M32" i="35"/>
  <c r="K32" i="35"/>
  <c r="I32" i="35"/>
  <c r="M25" i="35"/>
  <c r="K25" i="35"/>
  <c r="I25" i="35"/>
  <c r="M30" i="35" l="1"/>
  <c r="K30" i="35"/>
  <c r="I30" i="35"/>
  <c r="M27" i="35" l="1"/>
  <c r="K27" i="35"/>
  <c r="I27" i="35"/>
  <c r="M9" i="35" l="1"/>
  <c r="K9" i="35"/>
  <c r="I9" i="35"/>
  <c r="M31" i="35" l="1"/>
  <c r="K31" i="35"/>
  <c r="I31" i="35"/>
  <c r="M29" i="35"/>
  <c r="K29" i="35"/>
  <c r="I29" i="35"/>
  <c r="M28" i="35"/>
  <c r="K28" i="35"/>
  <c r="I28" i="35"/>
  <c r="M26" i="35"/>
  <c r="K26" i="35"/>
  <c r="I26" i="35"/>
  <c r="M24" i="35"/>
  <c r="K24" i="35"/>
  <c r="I24" i="35"/>
  <c r="M23" i="35"/>
  <c r="K23" i="35"/>
  <c r="I23" i="35"/>
  <c r="M22" i="35"/>
  <c r="K22" i="35"/>
  <c r="I22" i="35"/>
  <c r="M21" i="35"/>
  <c r="K21" i="35"/>
  <c r="I21" i="35"/>
  <c r="M20" i="35"/>
  <c r="K20" i="35"/>
  <c r="I20" i="35"/>
  <c r="M19" i="35"/>
  <c r="K19" i="35"/>
  <c r="I19" i="35"/>
  <c r="M18" i="35"/>
  <c r="K18" i="35"/>
  <c r="I18" i="35"/>
  <c r="M17" i="35"/>
  <c r="K17" i="35"/>
  <c r="I17" i="35"/>
  <c r="M15" i="35"/>
  <c r="K15" i="35"/>
  <c r="I15" i="35"/>
  <c r="M14" i="35"/>
  <c r="K14" i="35"/>
  <c r="I14" i="35"/>
  <c r="M13" i="35"/>
  <c r="K13" i="35"/>
  <c r="I13" i="35"/>
  <c r="M12" i="35"/>
  <c r="K12" i="35"/>
  <c r="I12" i="35"/>
  <c r="L35" i="35"/>
  <c r="J35" i="35"/>
  <c r="H35" i="35"/>
  <c r="G35" i="35"/>
  <c r="F35" i="35"/>
  <c r="E35" i="35"/>
  <c r="D35" i="35"/>
  <c r="C35" i="35"/>
  <c r="B35" i="35"/>
  <c r="I35" i="35" l="1"/>
  <c r="M35" i="35"/>
  <c r="M7" i="34"/>
  <c r="K7" i="34"/>
  <c r="I7" i="34"/>
  <c r="M14" i="34" l="1"/>
  <c r="K14" i="34"/>
  <c r="I14" i="34"/>
  <c r="M16" i="34" l="1"/>
  <c r="K16" i="34"/>
  <c r="I16" i="34"/>
  <c r="L20" i="34" l="1"/>
  <c r="J20" i="34"/>
  <c r="H20" i="34"/>
  <c r="G20" i="34"/>
  <c r="F20" i="34"/>
  <c r="E20" i="34"/>
  <c r="D20" i="34"/>
  <c r="C20" i="34"/>
  <c r="B20" i="34"/>
  <c r="M20" i="34"/>
  <c r="I20" i="34"/>
  <c r="M17" i="33" l="1"/>
  <c r="K17" i="33"/>
  <c r="I17" i="33"/>
  <c r="M16" i="33"/>
  <c r="K16" i="33"/>
  <c r="I16" i="33"/>
  <c r="M14" i="33"/>
  <c r="K14" i="33"/>
  <c r="I14" i="33"/>
  <c r="M13" i="33"/>
  <c r="K13" i="33"/>
  <c r="I13" i="33"/>
  <c r="M12" i="33"/>
  <c r="K12" i="33"/>
  <c r="I12" i="33"/>
  <c r="M11" i="33"/>
  <c r="K11" i="33"/>
  <c r="I11" i="33"/>
  <c r="M9" i="33"/>
  <c r="K9" i="33"/>
  <c r="I9" i="33"/>
  <c r="M7" i="33"/>
  <c r="K7" i="33"/>
  <c r="I7" i="33"/>
  <c r="M23" i="33" l="1"/>
  <c r="K23" i="33"/>
  <c r="I23" i="33"/>
  <c r="M22" i="33"/>
  <c r="K22" i="33"/>
  <c r="I22" i="33"/>
  <c r="M21" i="33"/>
  <c r="K21" i="33"/>
  <c r="I21" i="33"/>
  <c r="M20" i="33"/>
  <c r="K20" i="33"/>
  <c r="I20" i="33"/>
  <c r="M19" i="33"/>
  <c r="K19" i="33"/>
  <c r="I19" i="33"/>
  <c r="M18" i="33" l="1"/>
  <c r="K18" i="33"/>
  <c r="I18" i="33"/>
  <c r="M15" i="33" l="1"/>
  <c r="K15" i="33"/>
  <c r="I15" i="33"/>
  <c r="M6" i="33" l="1"/>
  <c r="K6" i="33"/>
  <c r="I6" i="33"/>
  <c r="L24" i="33" l="1"/>
  <c r="J24" i="33"/>
  <c r="H24" i="33"/>
  <c r="G24" i="33"/>
  <c r="F24" i="33"/>
  <c r="E24" i="33"/>
  <c r="D24" i="33"/>
  <c r="C24" i="33"/>
  <c r="B24" i="33"/>
  <c r="M24" i="33"/>
  <c r="I24" i="33"/>
  <c r="M8" i="32" l="1"/>
  <c r="K8" i="32"/>
  <c r="I8" i="32"/>
  <c r="M6" i="32"/>
  <c r="K6" i="32"/>
  <c r="I6" i="32"/>
  <c r="M16" i="32" l="1"/>
  <c r="K16" i="32"/>
  <c r="I16" i="32"/>
  <c r="M15" i="32" l="1"/>
  <c r="K15" i="32"/>
  <c r="I15" i="32"/>
  <c r="M7" i="32" l="1"/>
  <c r="K7" i="32"/>
  <c r="I7" i="32"/>
  <c r="L23" i="32" l="1"/>
  <c r="J23" i="32"/>
  <c r="H23" i="32"/>
  <c r="G23" i="32"/>
  <c r="F23" i="32"/>
  <c r="E23" i="32"/>
  <c r="D23" i="32"/>
  <c r="C23" i="32"/>
  <c r="B23" i="32"/>
  <c r="M23" i="32"/>
  <c r="I23" i="32"/>
  <c r="M11" i="31" l="1"/>
  <c r="K11" i="31"/>
  <c r="I11" i="31"/>
  <c r="M6" i="31" l="1"/>
  <c r="K6" i="31"/>
  <c r="I6" i="31"/>
  <c r="L24" i="31" l="1"/>
  <c r="J24" i="31"/>
  <c r="H24" i="31"/>
  <c r="G24" i="31"/>
  <c r="F24" i="31"/>
  <c r="E24" i="31"/>
  <c r="D24" i="31"/>
  <c r="C24" i="31"/>
  <c r="B24" i="31"/>
  <c r="M24" i="31"/>
  <c r="I24" i="31"/>
  <c r="M34" i="30" l="1"/>
  <c r="K34" i="30"/>
  <c r="I34" i="30"/>
  <c r="M33" i="30"/>
  <c r="K33" i="30"/>
  <c r="I33" i="30"/>
  <c r="M32" i="30"/>
  <c r="K32" i="30"/>
  <c r="I32" i="30"/>
  <c r="M31" i="30"/>
  <c r="K31" i="30"/>
  <c r="I31" i="30"/>
  <c r="M27" i="30"/>
  <c r="K27" i="30"/>
  <c r="I27" i="30"/>
  <c r="K21" i="30"/>
  <c r="M7" i="30" l="1"/>
  <c r="K7" i="30"/>
  <c r="I7" i="30"/>
  <c r="M6" i="30"/>
  <c r="K6" i="30"/>
  <c r="I6" i="30"/>
  <c r="M25" i="30" l="1"/>
  <c r="K25" i="30"/>
  <c r="I25" i="30"/>
  <c r="M22" i="30"/>
  <c r="K22" i="30"/>
  <c r="I22" i="30"/>
  <c r="M19" i="30"/>
  <c r="K19" i="30"/>
  <c r="I19" i="30"/>
  <c r="M13" i="30"/>
  <c r="K13" i="30"/>
  <c r="I13" i="30"/>
  <c r="M30" i="30" l="1"/>
  <c r="K30" i="30"/>
  <c r="I30" i="30"/>
  <c r="M26" i="30"/>
  <c r="K26" i="30"/>
  <c r="I26" i="30"/>
  <c r="M21" i="30"/>
  <c r="I21" i="30"/>
  <c r="M10" i="30" l="1"/>
  <c r="K10" i="30"/>
  <c r="I10" i="30"/>
  <c r="M11" i="30" l="1"/>
  <c r="K11" i="30"/>
  <c r="I11" i="30"/>
  <c r="M29" i="30" l="1"/>
  <c r="K29" i="30"/>
  <c r="I29" i="30"/>
  <c r="M28" i="30"/>
  <c r="K28" i="30"/>
  <c r="I28" i="30"/>
  <c r="M24" i="30"/>
  <c r="K24" i="30"/>
  <c r="I24" i="30"/>
  <c r="M23" i="30"/>
  <c r="K23" i="30"/>
  <c r="I23" i="30"/>
  <c r="M20" i="30"/>
  <c r="K20" i="30"/>
  <c r="I20" i="30"/>
  <c r="M18" i="30"/>
  <c r="K18" i="30"/>
  <c r="I18" i="30"/>
  <c r="M17" i="30"/>
  <c r="K17" i="30"/>
  <c r="I17" i="30"/>
  <c r="M16" i="30"/>
  <c r="K16" i="30"/>
  <c r="I16" i="30"/>
  <c r="M15" i="30"/>
  <c r="K15" i="30"/>
  <c r="I15" i="30"/>
  <c r="M14" i="30"/>
  <c r="K14" i="30"/>
  <c r="I14" i="30"/>
  <c r="M12" i="30"/>
  <c r="K12" i="30"/>
  <c r="I12" i="30"/>
  <c r="M9" i="30"/>
  <c r="K9" i="30"/>
  <c r="I9" i="30"/>
  <c r="M8" i="30"/>
  <c r="K8" i="30"/>
  <c r="I8" i="30"/>
  <c r="L35" i="30"/>
  <c r="J35" i="30"/>
  <c r="H35" i="30"/>
  <c r="G35" i="30"/>
  <c r="F35" i="30"/>
  <c r="E35" i="30"/>
  <c r="D35" i="30"/>
  <c r="C35" i="30"/>
  <c r="B35" i="30"/>
  <c r="I35" i="30" l="1"/>
  <c r="M35" i="30"/>
  <c r="M25" i="29"/>
  <c r="K25" i="29"/>
  <c r="I25" i="29"/>
  <c r="M23" i="29"/>
  <c r="K23" i="29"/>
  <c r="I23" i="29"/>
  <c r="M22" i="29"/>
  <c r="K22" i="29"/>
  <c r="I22" i="29"/>
  <c r="M20" i="29"/>
  <c r="K20" i="29"/>
  <c r="I20" i="29"/>
  <c r="M18" i="29"/>
  <c r="K18" i="29"/>
  <c r="I18" i="29"/>
  <c r="M16" i="29"/>
  <c r="K16" i="29"/>
  <c r="I16" i="29"/>
  <c r="M12" i="29"/>
  <c r="K12" i="29"/>
  <c r="I12" i="29"/>
  <c r="M6" i="29"/>
  <c r="K6" i="29"/>
  <c r="I6" i="29"/>
  <c r="M27" i="29" l="1"/>
  <c r="K27" i="29"/>
  <c r="I27" i="29"/>
  <c r="M24" i="29"/>
  <c r="K24" i="29"/>
  <c r="I24" i="29"/>
  <c r="M21" i="29"/>
  <c r="K21" i="29"/>
  <c r="I21" i="29"/>
  <c r="M19" i="29"/>
  <c r="K19" i="29"/>
  <c r="I19" i="29"/>
  <c r="M15" i="29"/>
  <c r="K15" i="29"/>
  <c r="I15" i="29"/>
  <c r="M14" i="29"/>
  <c r="K14" i="29"/>
  <c r="I14" i="29"/>
  <c r="M13" i="29"/>
  <c r="K13" i="29"/>
  <c r="I13" i="29"/>
  <c r="M11" i="29"/>
  <c r="K11" i="29"/>
  <c r="I11" i="29"/>
  <c r="M10" i="29"/>
  <c r="K10" i="29"/>
  <c r="I10" i="29"/>
  <c r="M8" i="29"/>
  <c r="K8" i="29"/>
  <c r="I8" i="29"/>
  <c r="M17" i="29" l="1"/>
  <c r="K17" i="29"/>
  <c r="I17" i="29"/>
  <c r="M9" i="29"/>
  <c r="K9" i="29"/>
  <c r="I9" i="29"/>
  <c r="M26" i="29" l="1"/>
  <c r="K26" i="29"/>
  <c r="I26" i="29"/>
  <c r="M7" i="29" l="1"/>
  <c r="K7" i="29"/>
  <c r="I7" i="29"/>
  <c r="I28" i="29" l="1"/>
  <c r="M28" i="29"/>
  <c r="L28" i="29"/>
  <c r="J28" i="29"/>
  <c r="H28" i="29"/>
  <c r="G28" i="29"/>
  <c r="F28" i="29"/>
  <c r="E28" i="29"/>
  <c r="D28" i="29"/>
  <c r="C28" i="29"/>
  <c r="B28" i="29"/>
  <c r="I9" i="28" l="1"/>
  <c r="I9" i="27"/>
  <c r="I7" i="27"/>
  <c r="I14" i="25"/>
  <c r="I7" i="26"/>
  <c r="I6" i="26"/>
  <c r="I12" i="26" l="1"/>
  <c r="I11" i="26"/>
  <c r="I10" i="26"/>
  <c r="I9" i="26"/>
  <c r="I11" i="25" l="1"/>
  <c r="I9" i="25"/>
  <c r="I12" i="25" l="1"/>
  <c r="I10" i="25"/>
  <c r="I8" i="25"/>
  <c r="I6" i="25"/>
  <c r="I10" i="24" l="1"/>
  <c r="I13" i="24"/>
  <c r="I12" i="24"/>
  <c r="I8" i="24"/>
  <c r="I7" i="24"/>
  <c r="M21" i="23" l="1"/>
  <c r="M20" i="23"/>
  <c r="M17" i="23"/>
  <c r="I13" i="23" l="1"/>
  <c r="I9" i="23" l="1"/>
  <c r="I8" i="23"/>
  <c r="I7" i="23"/>
  <c r="M12" i="22" l="1"/>
  <c r="I12" i="22"/>
  <c r="L13" i="28" l="1"/>
  <c r="J13" i="28"/>
  <c r="I13" i="28"/>
  <c r="H13" i="28"/>
  <c r="G13" i="28"/>
  <c r="F13" i="28"/>
  <c r="E13" i="28"/>
  <c r="D13" i="28"/>
  <c r="C13" i="28"/>
  <c r="B13" i="28"/>
  <c r="M12" i="28"/>
  <c r="M8" i="28"/>
  <c r="M7" i="28"/>
  <c r="M6" i="28"/>
  <c r="M11" i="28"/>
  <c r="M10" i="28"/>
  <c r="M9" i="28"/>
  <c r="L14" i="27"/>
  <c r="J14" i="27"/>
  <c r="I14" i="27"/>
  <c r="H14" i="27"/>
  <c r="G14" i="27"/>
  <c r="F14" i="27"/>
  <c r="E14" i="27"/>
  <c r="D14" i="27"/>
  <c r="C14" i="27"/>
  <c r="B14" i="27"/>
  <c r="M9" i="27"/>
  <c r="M7" i="27"/>
  <c r="M13" i="27"/>
  <c r="M6" i="27"/>
  <c r="M12" i="27"/>
  <c r="M11" i="27"/>
  <c r="M10" i="27"/>
  <c r="M8" i="27"/>
  <c r="L15" i="26"/>
  <c r="J15" i="26"/>
  <c r="I15" i="26"/>
  <c r="H15" i="26"/>
  <c r="G15" i="26"/>
  <c r="F15" i="26"/>
  <c r="E15" i="26"/>
  <c r="D15" i="26"/>
  <c r="C15" i="26"/>
  <c r="B15" i="26"/>
  <c r="M14" i="26"/>
  <c r="M7" i="26"/>
  <c r="M6" i="26"/>
  <c r="M13" i="26"/>
  <c r="M8" i="26"/>
  <c r="M12" i="26"/>
  <c r="M11" i="26"/>
  <c r="M10" i="26"/>
  <c r="M9" i="26"/>
  <c r="L15" i="25"/>
  <c r="J15" i="25"/>
  <c r="I15" i="25"/>
  <c r="H15" i="25"/>
  <c r="G15" i="25"/>
  <c r="F15" i="25"/>
  <c r="E15" i="25"/>
  <c r="D15" i="25"/>
  <c r="C15" i="25"/>
  <c r="B15" i="25"/>
  <c r="M13" i="25"/>
  <c r="M7" i="25"/>
  <c r="M11" i="25"/>
  <c r="M9" i="25"/>
  <c r="M12" i="25"/>
  <c r="M10" i="25"/>
  <c r="M8" i="25"/>
  <c r="M6" i="25"/>
  <c r="L17" i="24"/>
  <c r="J17" i="24"/>
  <c r="I17" i="24"/>
  <c r="H17" i="24"/>
  <c r="G17" i="24"/>
  <c r="F17" i="24"/>
  <c r="E17" i="24"/>
  <c r="D17" i="24"/>
  <c r="C17" i="24"/>
  <c r="B17" i="24"/>
  <c r="M10" i="24"/>
  <c r="M15" i="24"/>
  <c r="M6" i="24"/>
  <c r="M13" i="24"/>
  <c r="M12" i="24"/>
  <c r="M8" i="24"/>
  <c r="M7" i="24"/>
  <c r="M16" i="24"/>
  <c r="M14" i="24"/>
  <c r="M11" i="24"/>
  <c r="M9" i="24"/>
  <c r="L29" i="23"/>
  <c r="J29" i="23"/>
  <c r="I29" i="23"/>
  <c r="H29" i="23"/>
  <c r="G29" i="23"/>
  <c r="F29" i="23"/>
  <c r="E29" i="23"/>
  <c r="D29" i="23"/>
  <c r="C29" i="23"/>
  <c r="B29" i="23"/>
  <c r="M28" i="23"/>
  <c r="M27" i="23"/>
  <c r="M26" i="23"/>
  <c r="M25" i="23"/>
  <c r="M24" i="23"/>
  <c r="M23" i="23"/>
  <c r="M15" i="23"/>
  <c r="M11" i="23"/>
  <c r="M10" i="23"/>
  <c r="M22" i="23"/>
  <c r="M19" i="23"/>
  <c r="M18" i="23"/>
  <c r="M16" i="23"/>
  <c r="M14" i="23"/>
  <c r="M12" i="23"/>
  <c r="M6" i="23"/>
  <c r="M13" i="23"/>
  <c r="M9" i="23"/>
  <c r="M8" i="23"/>
  <c r="M7" i="23"/>
  <c r="L28" i="22"/>
  <c r="J28" i="22"/>
  <c r="I28" i="22"/>
  <c r="H28" i="22"/>
  <c r="G28" i="22"/>
  <c r="F28" i="22"/>
  <c r="E28" i="22"/>
  <c r="D28" i="22"/>
  <c r="C28" i="22"/>
  <c r="B28" i="22"/>
  <c r="M9" i="22"/>
  <c r="M7" i="22"/>
  <c r="M20" i="22"/>
  <c r="M19" i="22"/>
  <c r="M18" i="22"/>
  <c r="M17" i="22"/>
  <c r="M16" i="22"/>
  <c r="M15" i="22"/>
  <c r="M14" i="22"/>
  <c r="M13" i="22"/>
  <c r="M11" i="22"/>
  <c r="M10" i="22"/>
  <c r="M8" i="22"/>
  <c r="M27" i="22"/>
  <c r="M26" i="22"/>
  <c r="M25" i="22"/>
  <c r="M24" i="22"/>
  <c r="M23" i="22"/>
  <c r="M22" i="22"/>
  <c r="M6" i="22"/>
  <c r="M13" i="28" l="1"/>
  <c r="M14" i="27"/>
  <c r="M15" i="26"/>
  <c r="M15" i="25"/>
  <c r="M17" i="24"/>
  <c r="M29" i="23"/>
  <c r="M28" i="22"/>
  <c r="L19" i="21"/>
  <c r="J19" i="21"/>
  <c r="I19" i="21"/>
  <c r="H19" i="21"/>
  <c r="G19" i="21"/>
  <c r="F19" i="21"/>
  <c r="E19" i="21"/>
  <c r="D19" i="21"/>
  <c r="C19" i="21"/>
  <c r="B19" i="21"/>
  <c r="M16" i="21"/>
  <c r="M15" i="21"/>
  <c r="M6" i="21"/>
  <c r="M18" i="21"/>
  <c r="M14" i="21"/>
  <c r="M13" i="21"/>
  <c r="M12" i="21"/>
  <c r="M11" i="21"/>
  <c r="M10" i="21"/>
  <c r="M17" i="21"/>
  <c r="M9" i="21"/>
  <c r="M8" i="21"/>
  <c r="M7" i="21"/>
  <c r="M19" i="21" l="1"/>
  <c r="M23" i="20"/>
  <c r="M11" i="20"/>
  <c r="M20" i="20"/>
  <c r="M10" i="20"/>
  <c r="M9" i="20"/>
  <c r="K25" i="19"/>
  <c r="M25" i="19" l="1"/>
  <c r="M10" i="19"/>
  <c r="M15" i="19"/>
  <c r="M9" i="19"/>
  <c r="M7" i="19"/>
  <c r="M10" i="18" l="1"/>
  <c r="M9" i="18"/>
  <c r="I10" i="18"/>
  <c r="I9" i="18"/>
  <c r="M8" i="18" l="1"/>
  <c r="M6" i="18"/>
  <c r="M7" i="18"/>
  <c r="I8" i="18"/>
  <c r="I6" i="18"/>
  <c r="I7" i="18"/>
  <c r="M20" i="19" l="1"/>
  <c r="M19" i="19"/>
  <c r="M17" i="19"/>
  <c r="M18" i="18"/>
  <c r="M17" i="18"/>
  <c r="M16" i="18"/>
  <c r="M15" i="18"/>
  <c r="M14" i="18"/>
  <c r="M11" i="18"/>
  <c r="B30" i="18"/>
  <c r="C30" i="18"/>
  <c r="D30" i="18"/>
  <c r="E30" i="18"/>
  <c r="F30" i="18"/>
  <c r="G30" i="18"/>
  <c r="H30" i="18"/>
  <c r="I30" i="18"/>
  <c r="J30" i="18"/>
  <c r="L30" i="18"/>
  <c r="M19" i="17" l="1"/>
  <c r="M18" i="17"/>
  <c r="M17" i="17"/>
  <c r="M16" i="17"/>
  <c r="M15" i="17"/>
  <c r="M14" i="17"/>
  <c r="M13" i="17"/>
  <c r="M12" i="17"/>
  <c r="M11" i="17"/>
  <c r="M10" i="17"/>
  <c r="L26" i="20" l="1"/>
  <c r="J26" i="20"/>
  <c r="I26" i="20"/>
  <c r="H26" i="20"/>
  <c r="G26" i="20"/>
  <c r="F26" i="20"/>
  <c r="E26" i="20"/>
  <c r="D26" i="20"/>
  <c r="C26" i="20"/>
  <c r="B26" i="20"/>
  <c r="M24" i="20"/>
  <c r="M22" i="20"/>
  <c r="M21" i="20"/>
  <c r="M15" i="20"/>
  <c r="M14" i="20"/>
  <c r="M13" i="20"/>
  <c r="M12" i="20"/>
  <c r="M8" i="20"/>
  <c r="M25" i="20"/>
  <c r="M19" i="20"/>
  <c r="M18" i="20"/>
  <c r="M17" i="20"/>
  <c r="M16" i="20"/>
  <c r="M7" i="20"/>
  <c r="M6" i="20"/>
  <c r="L26" i="19"/>
  <c r="J26" i="19"/>
  <c r="I26" i="19"/>
  <c r="H26" i="19"/>
  <c r="G26" i="19"/>
  <c r="F26" i="19"/>
  <c r="E26" i="19"/>
  <c r="D26" i="19"/>
  <c r="C26" i="19"/>
  <c r="B26" i="19"/>
  <c r="M24" i="19"/>
  <c r="M23" i="19"/>
  <c r="M22" i="19"/>
  <c r="M21" i="19"/>
  <c r="M12" i="19"/>
  <c r="M18" i="19"/>
  <c r="M16" i="19"/>
  <c r="M14" i="19"/>
  <c r="M13" i="19"/>
  <c r="M11" i="19"/>
  <c r="M8" i="19"/>
  <c r="M6" i="19"/>
  <c r="M29" i="18"/>
  <c r="M28" i="18"/>
  <c r="M27" i="18"/>
  <c r="M26" i="18"/>
  <c r="M25" i="18"/>
  <c r="M23" i="18"/>
  <c r="M22" i="18"/>
  <c r="M21" i="18"/>
  <c r="M24" i="18"/>
  <c r="M20" i="18"/>
  <c r="M19" i="18"/>
  <c r="M13" i="18"/>
  <c r="M12" i="18"/>
  <c r="L21" i="17"/>
  <c r="J21" i="17"/>
  <c r="I21" i="17"/>
  <c r="H21" i="17"/>
  <c r="G21" i="17"/>
  <c r="F21" i="17"/>
  <c r="E21" i="17"/>
  <c r="D21" i="17"/>
  <c r="C21" i="17"/>
  <c r="B21" i="17"/>
  <c r="M20" i="17"/>
  <c r="M9" i="17"/>
  <c r="M8" i="17"/>
  <c r="M7" i="17"/>
  <c r="M6" i="17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M26" i="20" l="1"/>
  <c r="M26" i="19"/>
  <c r="M30" i="18"/>
  <c r="M21" i="17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M30" i="14" l="1"/>
  <c r="K30" i="14"/>
  <c r="I30" i="14"/>
  <c r="M29" i="14"/>
  <c r="K29" i="14"/>
  <c r="I29" i="14"/>
  <c r="M28" i="14"/>
  <c r="K28" i="14"/>
  <c r="I28" i="14"/>
  <c r="M27" i="14"/>
  <c r="K27" i="14"/>
  <c r="I27" i="14"/>
  <c r="M26" i="14"/>
  <c r="K26" i="14"/>
  <c r="I26" i="14"/>
  <c r="M25" i="14"/>
  <c r="K25" i="14"/>
  <c r="I25" i="14"/>
  <c r="M24" i="14"/>
  <c r="K24" i="14"/>
  <c r="I24" i="14"/>
  <c r="M23" i="14"/>
  <c r="K23" i="14"/>
  <c r="I23" i="14"/>
  <c r="M22" i="14"/>
  <c r="K22" i="14"/>
  <c r="I22" i="14"/>
  <c r="M21" i="14"/>
  <c r="K21" i="14"/>
  <c r="I21" i="14"/>
  <c r="M20" i="14"/>
  <c r="K20" i="14"/>
  <c r="I20" i="14"/>
  <c r="M19" i="14"/>
  <c r="K19" i="14"/>
  <c r="I19" i="14"/>
  <c r="M18" i="14"/>
  <c r="K18" i="14"/>
  <c r="I18" i="14"/>
  <c r="M17" i="14"/>
  <c r="K17" i="14"/>
  <c r="I17" i="14"/>
  <c r="M16" i="14"/>
  <c r="K16" i="14"/>
  <c r="I16" i="14"/>
  <c r="M15" i="14"/>
  <c r="K15" i="14"/>
  <c r="I15" i="14"/>
  <c r="M14" i="14"/>
  <c r="K14" i="14"/>
  <c r="I14" i="14"/>
  <c r="M13" i="14"/>
  <c r="K13" i="14"/>
  <c r="I13" i="14"/>
  <c r="M12" i="14"/>
  <c r="K12" i="14"/>
  <c r="I12" i="14"/>
  <c r="M11" i="14"/>
  <c r="K11" i="14"/>
  <c r="I11" i="14"/>
  <c r="M30" i="13" l="1"/>
  <c r="K30" i="13"/>
  <c r="I30" i="13"/>
  <c r="M29" i="13"/>
  <c r="K29" i="13"/>
  <c r="I29" i="13"/>
  <c r="M28" i="13"/>
  <c r="K28" i="13"/>
  <c r="I28" i="13"/>
  <c r="M27" i="13"/>
  <c r="K27" i="13"/>
  <c r="I27" i="13"/>
  <c r="M26" i="13"/>
  <c r="K26" i="13"/>
  <c r="I26" i="13"/>
  <c r="M25" i="13"/>
  <c r="K25" i="13"/>
  <c r="I25" i="13"/>
  <c r="M24" i="13"/>
  <c r="K24" i="13"/>
  <c r="I24" i="13"/>
  <c r="M23" i="13"/>
  <c r="K23" i="13"/>
  <c r="I23" i="13"/>
  <c r="M22" i="13"/>
  <c r="K22" i="13"/>
  <c r="I22" i="13"/>
  <c r="M21" i="13"/>
  <c r="K21" i="13"/>
  <c r="I21" i="13"/>
  <c r="M20" i="13"/>
  <c r="K20" i="13"/>
  <c r="I20" i="13"/>
  <c r="M19" i="13"/>
  <c r="K19" i="13"/>
  <c r="I19" i="13"/>
  <c r="M18" i="13"/>
  <c r="K18" i="13"/>
  <c r="I18" i="13"/>
  <c r="M17" i="13"/>
  <c r="K17" i="13"/>
  <c r="I17" i="13"/>
  <c r="M16" i="13"/>
  <c r="K16" i="13"/>
  <c r="I16" i="13"/>
  <c r="M15" i="13"/>
  <c r="K15" i="13"/>
  <c r="I15" i="13"/>
  <c r="M14" i="13"/>
  <c r="K14" i="13"/>
  <c r="I14" i="13"/>
  <c r="M13" i="13"/>
  <c r="K13" i="13"/>
  <c r="I13" i="13"/>
  <c r="M7" i="11" l="1"/>
  <c r="K7" i="11"/>
  <c r="I7" i="11"/>
  <c r="M6" i="11" l="1"/>
  <c r="K6" i="11"/>
  <c r="I6" i="11"/>
  <c r="M7" i="10" l="1"/>
  <c r="K7" i="10"/>
  <c r="I7" i="10"/>
  <c r="M6" i="10" l="1"/>
  <c r="K6" i="10"/>
  <c r="I6" i="10"/>
  <c r="M7" i="9" l="1"/>
  <c r="K7" i="9"/>
  <c r="I7" i="9"/>
  <c r="M6" i="9" l="1"/>
  <c r="K6" i="9"/>
  <c r="I6" i="9"/>
  <c r="M6" i="8" l="1"/>
  <c r="K6" i="8"/>
  <c r="I6" i="8"/>
  <c r="M7" i="8" l="1"/>
  <c r="K7" i="8"/>
  <c r="I7" i="8"/>
  <c r="M24" i="16" l="1"/>
  <c r="L24" i="16"/>
  <c r="J24" i="16"/>
  <c r="I24" i="16"/>
  <c r="H24" i="16"/>
  <c r="G24" i="16"/>
  <c r="F24" i="16"/>
  <c r="E24" i="16"/>
  <c r="D24" i="16"/>
  <c r="C24" i="16"/>
  <c r="B24" i="16"/>
  <c r="M24" i="15"/>
  <c r="L24" i="15"/>
  <c r="J24" i="15"/>
  <c r="I24" i="15"/>
  <c r="H24" i="15"/>
  <c r="G24" i="15"/>
  <c r="F24" i="15"/>
  <c r="E24" i="15"/>
  <c r="D24" i="15"/>
  <c r="C24" i="15"/>
  <c r="B24" i="15"/>
  <c r="M31" i="14"/>
  <c r="L31" i="14"/>
  <c r="J31" i="14"/>
  <c r="I31" i="14"/>
  <c r="H31" i="14"/>
  <c r="G31" i="14"/>
  <c r="F31" i="14"/>
  <c r="E31" i="14"/>
  <c r="D31" i="14"/>
  <c r="C31" i="14"/>
  <c r="B31" i="14"/>
  <c r="M31" i="13"/>
  <c r="L31" i="13"/>
  <c r="J31" i="13"/>
  <c r="I31" i="13"/>
  <c r="H31" i="13"/>
  <c r="G31" i="13"/>
  <c r="F31" i="13"/>
  <c r="E31" i="13"/>
  <c r="D31" i="13"/>
  <c r="C31" i="13"/>
  <c r="B31" i="13"/>
  <c r="M30" i="12"/>
  <c r="L30" i="12"/>
  <c r="J30" i="12"/>
  <c r="I30" i="12"/>
  <c r="H30" i="12"/>
  <c r="G30" i="12"/>
  <c r="F30" i="12"/>
  <c r="E30" i="12"/>
  <c r="D30" i="12"/>
  <c r="C30" i="12"/>
  <c r="B30" i="12"/>
  <c r="M32" i="11"/>
  <c r="L32" i="11"/>
  <c r="J32" i="11"/>
  <c r="I32" i="11"/>
  <c r="H32" i="11"/>
  <c r="G32" i="11"/>
  <c r="F32" i="11"/>
  <c r="E32" i="11"/>
  <c r="D32" i="11"/>
  <c r="C32" i="11"/>
  <c r="B32" i="11"/>
  <c r="M27" i="10"/>
  <c r="L27" i="10"/>
  <c r="J27" i="10"/>
  <c r="I27" i="10"/>
  <c r="H27" i="10"/>
  <c r="G27" i="10"/>
  <c r="F27" i="10"/>
  <c r="E27" i="10"/>
  <c r="D27" i="10"/>
  <c r="C27" i="10"/>
  <c r="B27" i="10"/>
  <c r="M24" i="9"/>
  <c r="L24" i="9"/>
  <c r="J24" i="9"/>
  <c r="I24" i="9"/>
  <c r="H24" i="9"/>
  <c r="G24" i="9"/>
  <c r="F24" i="9"/>
  <c r="E24" i="9"/>
  <c r="D24" i="9"/>
  <c r="C24" i="9"/>
  <c r="B24" i="9"/>
  <c r="L34" i="8"/>
  <c r="J34" i="8"/>
  <c r="H34" i="8"/>
  <c r="G34" i="8"/>
  <c r="F34" i="8"/>
  <c r="E34" i="8"/>
  <c r="D34" i="8"/>
  <c r="C34" i="8"/>
  <c r="B34" i="8"/>
  <c r="I34" i="8"/>
  <c r="M34" i="8"/>
  <c r="M20" i="7" l="1"/>
  <c r="K20" i="7"/>
  <c r="I20" i="7"/>
  <c r="M14" i="7"/>
  <c r="K14" i="7"/>
  <c r="I14" i="7"/>
  <c r="M21" i="7" l="1"/>
  <c r="K21" i="7"/>
  <c r="I21" i="7"/>
  <c r="M10" i="7"/>
  <c r="K10" i="7"/>
  <c r="I10" i="7"/>
  <c r="M13" i="7" l="1"/>
  <c r="K13" i="7"/>
  <c r="I13" i="7"/>
  <c r="L27" i="7" l="1"/>
  <c r="J27" i="7"/>
  <c r="H27" i="7"/>
  <c r="G27" i="7"/>
  <c r="F27" i="7"/>
  <c r="E27" i="7"/>
  <c r="D27" i="7"/>
  <c r="C27" i="7"/>
  <c r="B27" i="7"/>
  <c r="M27" i="7"/>
  <c r="I27" i="7"/>
  <c r="M14" i="6" l="1"/>
  <c r="K14" i="6"/>
  <c r="I14" i="6"/>
  <c r="M9" i="6" l="1"/>
  <c r="K9" i="6"/>
  <c r="I9" i="6"/>
  <c r="M6" i="6" l="1"/>
  <c r="K6" i="6"/>
  <c r="I6" i="6"/>
  <c r="M22" i="6" l="1"/>
  <c r="L22" i="6"/>
  <c r="J22" i="6"/>
  <c r="H22" i="6"/>
  <c r="G22" i="6"/>
  <c r="F22" i="6"/>
  <c r="E22" i="6"/>
  <c r="D22" i="6"/>
  <c r="C22" i="6"/>
  <c r="B22" i="6"/>
  <c r="I22" i="6"/>
  <c r="M9" i="5" l="1"/>
  <c r="K9" i="5"/>
  <c r="I9" i="5"/>
  <c r="M7" i="5"/>
  <c r="K7" i="5"/>
  <c r="I7" i="5"/>
  <c r="M19" i="5" l="1"/>
  <c r="K19" i="5"/>
  <c r="I19" i="5"/>
  <c r="M13" i="5"/>
  <c r="K13" i="5"/>
  <c r="I13" i="5"/>
  <c r="M12" i="5"/>
  <c r="K12" i="5"/>
  <c r="I12" i="5"/>
  <c r="M10" i="5"/>
  <c r="K10" i="5"/>
  <c r="I10" i="5"/>
  <c r="M15" i="5" l="1"/>
  <c r="K15" i="5"/>
  <c r="I15" i="5"/>
  <c r="M18" i="5"/>
  <c r="K18" i="5"/>
  <c r="I18" i="5"/>
  <c r="M14" i="5"/>
  <c r="K14" i="5"/>
  <c r="I14" i="5"/>
  <c r="M11" i="5"/>
  <c r="K11" i="5"/>
  <c r="I11" i="5"/>
  <c r="M6" i="5" l="1"/>
  <c r="K6" i="5"/>
  <c r="I6" i="5"/>
  <c r="M8" i="5" l="1"/>
  <c r="K8" i="5"/>
  <c r="I8" i="5"/>
  <c r="L20" i="5" l="1"/>
  <c r="J20" i="5"/>
  <c r="H20" i="5"/>
  <c r="G20" i="5"/>
  <c r="F20" i="5"/>
  <c r="E20" i="5"/>
  <c r="D20" i="5"/>
  <c r="C20" i="5"/>
  <c r="B20" i="5"/>
  <c r="M20" i="5"/>
  <c r="I20" i="5"/>
  <c r="L32" i="4" l="1"/>
  <c r="J32" i="4"/>
  <c r="H32" i="4"/>
  <c r="G32" i="4"/>
  <c r="F32" i="4"/>
  <c r="E32" i="4"/>
  <c r="D32" i="4"/>
  <c r="C32" i="4"/>
  <c r="B32" i="4"/>
  <c r="M7" i="4" l="1"/>
  <c r="K7" i="4"/>
  <c r="I7" i="4"/>
  <c r="M9" i="4" l="1"/>
  <c r="M32" i="4" s="1"/>
  <c r="K9" i="4"/>
  <c r="I9" i="4"/>
  <c r="I32" i="4" s="1"/>
  <c r="M9" i="3" l="1"/>
  <c r="K9" i="3"/>
  <c r="I9" i="3"/>
  <c r="M7" i="3"/>
  <c r="K7" i="3"/>
  <c r="I7" i="3"/>
  <c r="M25" i="3" l="1"/>
  <c r="K25" i="3"/>
  <c r="I25" i="3"/>
  <c r="M23" i="3"/>
  <c r="K23" i="3"/>
  <c r="I23" i="3"/>
  <c r="M15" i="3"/>
  <c r="K15" i="3"/>
  <c r="I15" i="3"/>
  <c r="M10" i="3"/>
  <c r="K10" i="3"/>
  <c r="I10" i="3"/>
  <c r="M11" i="3" l="1"/>
  <c r="K11" i="3"/>
  <c r="I11" i="3"/>
  <c r="M8" i="3" l="1"/>
  <c r="K8" i="3"/>
  <c r="I8" i="3"/>
  <c r="L34" i="3" l="1"/>
  <c r="J34" i="3"/>
  <c r="H34" i="3"/>
  <c r="G34" i="3"/>
  <c r="F34" i="3"/>
  <c r="E34" i="3"/>
  <c r="D34" i="3"/>
  <c r="C34" i="3"/>
  <c r="B34" i="3"/>
  <c r="M34" i="3"/>
  <c r="I34" i="3"/>
  <c r="M7" i="1" l="1"/>
  <c r="K7" i="1"/>
  <c r="I7" i="1"/>
  <c r="M24" i="1" l="1"/>
  <c r="K24" i="1"/>
  <c r="I24" i="1"/>
  <c r="M19" i="1"/>
  <c r="K19" i="1"/>
  <c r="I19" i="1"/>
  <c r="M18" i="1"/>
  <c r="K18" i="1"/>
  <c r="I18" i="1"/>
  <c r="M14" i="1"/>
  <c r="K14" i="1"/>
  <c r="I14" i="1"/>
  <c r="M13" i="1"/>
  <c r="K13" i="1"/>
  <c r="I13" i="1"/>
  <c r="M11" i="1"/>
  <c r="K11" i="1"/>
  <c r="I11" i="1"/>
  <c r="M9" i="1" l="1"/>
  <c r="K9" i="1"/>
  <c r="I9" i="1"/>
  <c r="M8" i="1" l="1"/>
  <c r="K8" i="1"/>
  <c r="I8" i="1"/>
  <c r="L29" i="2" l="1"/>
  <c r="J29" i="2"/>
  <c r="H29" i="2"/>
  <c r="G29" i="2"/>
  <c r="F29" i="2"/>
  <c r="E29" i="2"/>
  <c r="D29" i="2"/>
  <c r="C29" i="2"/>
  <c r="B29" i="2"/>
  <c r="M28" i="2"/>
  <c r="K28" i="2"/>
  <c r="I28" i="2"/>
  <c r="M27" i="2"/>
  <c r="K27" i="2"/>
  <c r="I27" i="2"/>
  <c r="M26" i="2"/>
  <c r="K26" i="2"/>
  <c r="I26" i="2"/>
  <c r="M25" i="2"/>
  <c r="K25" i="2"/>
  <c r="I25" i="2"/>
  <c r="M24" i="2"/>
  <c r="K24" i="2"/>
  <c r="I24" i="2"/>
  <c r="M23" i="2"/>
  <c r="K23" i="2"/>
  <c r="I23" i="2"/>
  <c r="M22" i="2"/>
  <c r="K22" i="2"/>
  <c r="I22" i="2"/>
  <c r="M21" i="2"/>
  <c r="K21" i="2"/>
  <c r="I21" i="2"/>
  <c r="M20" i="2"/>
  <c r="K20" i="2"/>
  <c r="I20" i="2"/>
  <c r="M19" i="2"/>
  <c r="K19" i="2"/>
  <c r="I19" i="2"/>
  <c r="M18" i="2"/>
  <c r="K18" i="2"/>
  <c r="I18" i="2"/>
  <c r="M17" i="2"/>
  <c r="K17" i="2"/>
  <c r="I17" i="2"/>
  <c r="M16" i="2"/>
  <c r="K16" i="2"/>
  <c r="I16" i="2"/>
  <c r="M15" i="2"/>
  <c r="K15" i="2"/>
  <c r="I15" i="2"/>
  <c r="M14" i="2"/>
  <c r="K14" i="2"/>
  <c r="I14" i="2"/>
  <c r="M13" i="2"/>
  <c r="K13" i="2"/>
  <c r="I13" i="2"/>
  <c r="M12" i="2"/>
  <c r="K12" i="2"/>
  <c r="I12" i="2"/>
  <c r="M11" i="2"/>
  <c r="K11" i="2"/>
  <c r="I11" i="2"/>
  <c r="M10" i="2"/>
  <c r="K10" i="2"/>
  <c r="I10" i="2"/>
  <c r="M9" i="2"/>
  <c r="K9" i="2"/>
  <c r="I9" i="2"/>
  <c r="M8" i="2"/>
  <c r="K8" i="2"/>
  <c r="I8" i="2"/>
  <c r="M7" i="2"/>
  <c r="K7" i="2"/>
  <c r="I7" i="2"/>
  <c r="M6" i="2"/>
  <c r="K6" i="2"/>
  <c r="I6" i="2"/>
  <c r="I29" i="2" l="1"/>
  <c r="M29" i="2"/>
  <c r="L28" i="1"/>
  <c r="J28" i="1"/>
  <c r="H28" i="1"/>
  <c r="G28" i="1"/>
  <c r="F28" i="1"/>
  <c r="E28" i="1"/>
  <c r="D28" i="1"/>
  <c r="C28" i="1"/>
  <c r="B28" i="1"/>
  <c r="M28" i="1" l="1"/>
  <c r="I28" i="1" l="1"/>
</calcChain>
</file>

<file path=xl/sharedStrings.xml><?xml version="1.0" encoding="utf-8"?>
<sst xmlns="http://schemas.openxmlformats.org/spreadsheetml/2006/main" count="3966" uniqueCount="218">
  <si>
    <t>Round 1</t>
  </si>
  <si>
    <t>Round 2</t>
  </si>
  <si>
    <t>Round 3</t>
  </si>
  <si>
    <t>Round 4</t>
  </si>
  <si>
    <t>Round 5</t>
  </si>
  <si>
    <t>Round 6</t>
  </si>
  <si>
    <t>Round 7</t>
  </si>
  <si>
    <t xml:space="preserve">Total </t>
  </si>
  <si>
    <t>Attacks</t>
  </si>
  <si>
    <t>% Attacks</t>
  </si>
  <si>
    <t>Destruction</t>
  </si>
  <si>
    <t>Lottery</t>
  </si>
  <si>
    <t>CM-Lord Maynard</t>
  </si>
  <si>
    <t>CM-QueenMaynard</t>
  </si>
  <si>
    <t>CM-MK-Sliverhawk</t>
  </si>
  <si>
    <t>CM-MK-Captain</t>
  </si>
  <si>
    <t>N/A</t>
  </si>
  <si>
    <t>CM-MK-Major</t>
  </si>
  <si>
    <t>CM-MK-Private</t>
  </si>
  <si>
    <t>CM-MK-General</t>
  </si>
  <si>
    <t>CM-MK-Oslin</t>
  </si>
  <si>
    <t>CM-MK-Colonel</t>
  </si>
  <si>
    <t>CM-MK-Admiral</t>
  </si>
  <si>
    <t>CM-MK-Baronet</t>
  </si>
  <si>
    <t xml:space="preserve"> </t>
  </si>
  <si>
    <t xml:space="preserve">November 2021 Clan War League - Maynard </t>
  </si>
  <si>
    <t>CM-MK-Prince</t>
  </si>
  <si>
    <t>CM-MK-Sir Dusk</t>
  </si>
  <si>
    <t>CM-MK-Klauss</t>
  </si>
  <si>
    <t>CM-MK-Baron</t>
  </si>
  <si>
    <t>CM-MK-Sir Maynard</t>
  </si>
  <si>
    <t>CM-MK-Knight</t>
  </si>
  <si>
    <t>CM-MK-Earl</t>
  </si>
  <si>
    <t>CM-MK-Count</t>
  </si>
  <si>
    <t>CM-MK-Duchess</t>
  </si>
  <si>
    <t>CM-MK-Emperor</t>
  </si>
  <si>
    <t>CM-Duke Maynard</t>
  </si>
  <si>
    <t>CM-MK-"TheBoss"</t>
  </si>
  <si>
    <t xml:space="preserve">December 2021 Clan War League - Maynard </t>
  </si>
  <si>
    <t>CM-MK-Chief</t>
  </si>
  <si>
    <t>CM-MK-Caesar</t>
  </si>
  <si>
    <t>CM-MK-Senator</t>
  </si>
  <si>
    <t>CM-MKSirMaynard</t>
  </si>
  <si>
    <t>CM-MKSliverhawk</t>
  </si>
  <si>
    <t xml:space="preserve">October 2021 Clan War League - Maynard </t>
  </si>
  <si>
    <t>CM-MK-Officer</t>
  </si>
  <si>
    <t>CM-MK-Mookie</t>
  </si>
  <si>
    <t xml:space="preserve">January 2022 Clan War League - Maynard </t>
  </si>
  <si>
    <t>CM-Queen Maynard</t>
  </si>
  <si>
    <t>-</t>
  </si>
  <si>
    <t xml:space="preserve">February 2022 Clan War League - Maynard </t>
  </si>
  <si>
    <t xml:space="preserve">March 2022 Clan War League - Maynard </t>
  </si>
  <si>
    <t>Not Used</t>
  </si>
  <si>
    <t xml:space="preserve">April 2022 Clan War League - Maynard </t>
  </si>
  <si>
    <t xml:space="preserve">September 2021 Clan War League - Maynard </t>
  </si>
  <si>
    <t xml:space="preserve">January 2021 Clan War League - Maynard </t>
  </si>
  <si>
    <t xml:space="preserve">February 2021 Clan War League - Maynard </t>
  </si>
  <si>
    <t xml:space="preserve">March 2021 Clan War League - Maynard </t>
  </si>
  <si>
    <t xml:space="preserve">April 2021 Clan War League - Maynard </t>
  </si>
  <si>
    <t xml:space="preserve">May 2021 Clan War League - Maynard </t>
  </si>
  <si>
    <t xml:space="preserve">June 2021 Clan War League - Maynard </t>
  </si>
  <si>
    <t xml:space="preserve">July 2021 Clan War League - Maynard </t>
  </si>
  <si>
    <t xml:space="preserve">August 2021 Clan War League - Maynard </t>
  </si>
  <si>
    <t xml:space="preserve">CM-MK-Emperor </t>
  </si>
  <si>
    <t>CM-MK-Marshal</t>
  </si>
  <si>
    <t>CM-MK-Cadet</t>
  </si>
  <si>
    <t>Accounts Used: 21</t>
  </si>
  <si>
    <t>Accounts Used: 16</t>
  </si>
  <si>
    <t>Accounts Used: 14</t>
  </si>
  <si>
    <t>Accounts Used: 26</t>
  </si>
  <si>
    <t>Accounts Used: 22</t>
  </si>
  <si>
    <t>Accounts Used: 23</t>
  </si>
  <si>
    <t>Accounts Used: 28</t>
  </si>
  <si>
    <t>CM-MK-SirMaynard</t>
  </si>
  <si>
    <t>Accounts Used: 18</t>
  </si>
  <si>
    <t>Queen Maynard</t>
  </si>
  <si>
    <t>Duke of Maynard</t>
  </si>
  <si>
    <t>Sir Duskroon</t>
  </si>
  <si>
    <t>Mookie</t>
  </si>
  <si>
    <t>Klauss</t>
  </si>
  <si>
    <t>Admiral Maynard</t>
  </si>
  <si>
    <t>Sliverhawk</t>
  </si>
  <si>
    <t>Oslin</t>
  </si>
  <si>
    <t>Caesar Maynard</t>
  </si>
  <si>
    <t>Senator Maynard</t>
  </si>
  <si>
    <t>Duchess Maynard</t>
  </si>
  <si>
    <t>Prince Maynard</t>
  </si>
  <si>
    <t>Emperor Maynard</t>
  </si>
  <si>
    <t>Count Maynard</t>
  </si>
  <si>
    <t>Baron Maynard</t>
  </si>
  <si>
    <t>Sir Maynard</t>
  </si>
  <si>
    <t>Earl of Maynard</t>
  </si>
  <si>
    <t>Knight Maynard</t>
  </si>
  <si>
    <t>Baronet Maynard</t>
  </si>
  <si>
    <t>Major Maynard</t>
  </si>
  <si>
    <t>Colonel Maynard</t>
  </si>
  <si>
    <t>Captain Maynard</t>
  </si>
  <si>
    <t>Accounts Used: 24</t>
  </si>
  <si>
    <t>Maynard Kings</t>
  </si>
  <si>
    <t>Lord Maynard</t>
  </si>
  <si>
    <t>Officer Maynard</t>
  </si>
  <si>
    <t>Private Maynard</t>
  </si>
  <si>
    <t>General Maynard</t>
  </si>
  <si>
    <t>Accounts Used: 25</t>
  </si>
  <si>
    <t xml:space="preserve">December 2020 Clan War League - Maynard </t>
  </si>
  <si>
    <t>Accounts Used: 15</t>
  </si>
  <si>
    <t xml:space="preserve">November 2020 Clan War League - Maynard </t>
  </si>
  <si>
    <t xml:space="preserve">October 2020 Clan War League - Maynard </t>
  </si>
  <si>
    <t xml:space="preserve">September 2020 Clan War League - Maynard </t>
  </si>
  <si>
    <t>Accounts Used: 20</t>
  </si>
  <si>
    <t xml:space="preserve">August 2020 Clan War League - Maynard </t>
  </si>
  <si>
    <t xml:space="preserve">July 2020 Clan War League - Maynard </t>
  </si>
  <si>
    <t xml:space="preserve">May 2020 Clan War League - Maynard </t>
  </si>
  <si>
    <t xml:space="preserve">June 2020 Clan War League - Maynard </t>
  </si>
  <si>
    <t xml:space="preserve">April 2020 Clan War League - Maynard </t>
  </si>
  <si>
    <t xml:space="preserve">March 2020 Clan War League - Maynard </t>
  </si>
  <si>
    <t>Accounts Used: 13</t>
  </si>
  <si>
    <t>Accounts Used: 11</t>
  </si>
  <si>
    <t>Accounts Used: 8</t>
  </si>
  <si>
    <t>Duke Maynard</t>
  </si>
  <si>
    <t>Accounts Used: 9</t>
  </si>
  <si>
    <t xml:space="preserve">February 2020 Clan War League - Maynard </t>
  </si>
  <si>
    <t xml:space="preserve">January 2020 Clan War League - Maynard </t>
  </si>
  <si>
    <t>Accounts Used: 7</t>
  </si>
  <si>
    <t xml:space="preserve">May 2022 Clan War League - Maynard </t>
  </si>
  <si>
    <t xml:space="preserve">June 2022 Clan War League - Maynard </t>
  </si>
  <si>
    <t>CM-MK-Sir Duskroon</t>
  </si>
  <si>
    <t>Accounts Used: 29</t>
  </si>
  <si>
    <t xml:space="preserve">July 2022 Clan War League - Maynard </t>
  </si>
  <si>
    <t xml:space="preserve">August 2022 Clan War League - Maynard </t>
  </si>
  <si>
    <t>Accounts Used: 17</t>
  </si>
  <si>
    <t xml:space="preserve">September 2022 Clan War League - Maynard </t>
  </si>
  <si>
    <t xml:space="preserve">October 2022 Clan War League - Maynard </t>
  </si>
  <si>
    <t xml:space="preserve">November 2022 Clan War League - Maynard </t>
  </si>
  <si>
    <t>CM-MK-President</t>
  </si>
  <si>
    <t>CM-MK-Governor</t>
  </si>
  <si>
    <t>CM-MK-Deacon</t>
  </si>
  <si>
    <t>CM-MK-Marquess</t>
  </si>
  <si>
    <t>CM-MK-Chaplain</t>
  </si>
  <si>
    <t xml:space="preserve">December 2022 Clan War League - Maynard </t>
  </si>
  <si>
    <t>CM-MK-Maynard</t>
  </si>
  <si>
    <t>MR</t>
  </si>
  <si>
    <t>MP</t>
  </si>
  <si>
    <t>MG</t>
  </si>
  <si>
    <t>MT</t>
  </si>
  <si>
    <t>MS</t>
  </si>
  <si>
    <t>HM</t>
  </si>
  <si>
    <t>MU</t>
  </si>
  <si>
    <t>MA</t>
  </si>
  <si>
    <t># of Possible War Attacks</t>
  </si>
  <si>
    <t>Clan Maynard's Attacks</t>
  </si>
  <si>
    <t>Total</t>
  </si>
  <si>
    <t>CM-MK-Patriarch</t>
  </si>
  <si>
    <t xml:space="preserve">January 2023 Clan War League - Maynard </t>
  </si>
  <si>
    <t xml:space="preserve">February 2023 Clan War League - Maynard </t>
  </si>
  <si>
    <t xml:space="preserve">April 2023 Clan War League - Maynard </t>
  </si>
  <si>
    <t>CM-MK-Honorable</t>
  </si>
  <si>
    <t xml:space="preserve">May 2023 Clan War League - Maynard </t>
  </si>
  <si>
    <t>CM-MK-Earl Maynard</t>
  </si>
  <si>
    <t>CM-MK-Knight Maynard</t>
  </si>
  <si>
    <t>CM-MK-Baron Maynard</t>
  </si>
  <si>
    <t xml:space="preserve">June 2023 Clan War League - Maynard </t>
  </si>
  <si>
    <t>CM Mel's Empire</t>
  </si>
  <si>
    <t xml:space="preserve">CM-MK-Prince </t>
  </si>
  <si>
    <t xml:space="preserve">July 2023 Clan War League - Maynard </t>
  </si>
  <si>
    <t>CM-MK-Constable</t>
  </si>
  <si>
    <t>CM-MK Sir Maynard</t>
  </si>
  <si>
    <t>Accounts Used: 32</t>
  </si>
  <si>
    <t xml:space="preserve">August 2023 Clan War League - Maynard </t>
  </si>
  <si>
    <t>Accounts Used: 10</t>
  </si>
  <si>
    <t>CM-MK-Marquees</t>
  </si>
  <si>
    <t>CM-MK-Guardian</t>
  </si>
  <si>
    <t>CM-MK-Imperial</t>
  </si>
  <si>
    <t xml:space="preserve">September 2023 Clan War League - Maynard </t>
  </si>
  <si>
    <t xml:space="preserve">March 2023 Clan War League - Maynard </t>
  </si>
  <si>
    <t xml:space="preserve">October 2023 Clan War League - Maynard </t>
  </si>
  <si>
    <t>QM-Queen Maynard</t>
  </si>
  <si>
    <t xml:space="preserve">November 2023 Clan War League - Maynard </t>
  </si>
  <si>
    <t xml:space="preserve">December 2023 Clan War League - Maynard </t>
  </si>
  <si>
    <t xml:space="preserve">January 2024 Clan War League - Maynard </t>
  </si>
  <si>
    <t>CM-Queen-Maynard</t>
  </si>
  <si>
    <t xml:space="preserve">February 2024 Clan War League - Maynard </t>
  </si>
  <si>
    <t xml:space="preserve">March 2024 Clan War League - Maynard </t>
  </si>
  <si>
    <t xml:space="preserve">April 2024 Clan War League - Maynard </t>
  </si>
  <si>
    <t xml:space="preserve">May 2024 Clan War League - Maynard </t>
  </si>
  <si>
    <t>CM-MK Baron</t>
  </si>
  <si>
    <t xml:space="preserve">June 2024 Clan War League - Maynard </t>
  </si>
  <si>
    <t xml:space="preserve">July 2024 Clan War League - Maynard </t>
  </si>
  <si>
    <t xml:space="preserve">August 2024 Clan War League - Maynard </t>
  </si>
  <si>
    <t xml:space="preserve">September 2024 Clan War League - Maynard </t>
  </si>
  <si>
    <t xml:space="preserve">October 2024 Clan War League - Maynard </t>
  </si>
  <si>
    <t>Name</t>
  </si>
  <si>
    <t>Star %</t>
  </si>
  <si>
    <t>CM-MK-Honerable</t>
  </si>
  <si>
    <t xml:space="preserve">November 2024 Clan War League - Maynard </t>
  </si>
  <si>
    <t xml:space="preserve">December 2024 Clan War League - Maynard </t>
  </si>
  <si>
    <t xml:space="preserve">January 2025 Clan War League - Maynard </t>
  </si>
  <si>
    <t xml:space="preserve">February 2025 Clan War League - Maynard </t>
  </si>
  <si>
    <t>CM-MK-Maynard Kings</t>
  </si>
  <si>
    <t xml:space="preserve">March 2025 Clan War League - Maynard </t>
  </si>
  <si>
    <t>Accounts Used: 19</t>
  </si>
  <si>
    <t xml:space="preserve">April 2025 Clan War League - Maynard </t>
  </si>
  <si>
    <t xml:space="preserve">May 2025 Clan War League - Maynard </t>
  </si>
  <si>
    <t xml:space="preserve">June 2025 Clan War League - Maynard </t>
  </si>
  <si>
    <t xml:space="preserve">July 2025 Clan War League - Maynard </t>
  </si>
  <si>
    <t xml:space="preserve">August 2025 Clan War League - Maynard </t>
  </si>
  <si>
    <t xml:space="preserve">September 2025 Clan War League - Maynard </t>
  </si>
  <si>
    <t xml:space="preserve">October 2025 Clan War League - Maynard </t>
  </si>
  <si>
    <t>CM-MKK-Sliverhawk</t>
  </si>
  <si>
    <t xml:space="preserve">November 2025 Clan War League - Maynard </t>
  </si>
  <si>
    <t xml:space="preserve">December 2025 Clan War League - Maynard </t>
  </si>
  <si>
    <t xml:space="preserve">January 2026 Clan War League - Maynard </t>
  </si>
  <si>
    <t>CM-MK Maynard</t>
  </si>
  <si>
    <t xml:space="preserve">February 2026 Clan War League - Maynard </t>
  </si>
  <si>
    <t xml:space="preserve">March 2026 Clan War League - Maynard </t>
  </si>
  <si>
    <t xml:space="preserve">April 2026 Clan War League - Maynard </t>
  </si>
  <si>
    <t xml:space="preserve">May 2026 Clan War League - Maynard </t>
  </si>
  <si>
    <t xml:space="preserve">June 2026 Clan War League - Maynard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</si>
</sst>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#,##0;[Red]#,##0"/>
  </numFmts>
  <fonts count="3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6"/>
      <color rgb="FFFFFFFF"/>
      <name val="Times New Roman"/>
      <family val="1"/>
    </font>
    <font>
      <b/>
      <sz val="22"/>
      <color rgb="FFFFFFFF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name val="Calibri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Arial"/>
      <family val="2"/>
    </font>
    <font>
      <u/>
      <sz val="10"/>
      <color rgb="FF0000FF"/>
      <name val="Arial"/>
      <family val="2"/>
    </font>
    <font>
      <b/>
      <sz val="16"/>
      <color theme="1"/>
      <name val="Calibri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rgb="FF000000"/>
      <name val="Calibri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b/>
      <sz val="16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rgb="FF000000"/>
      <name val="Arial"/>
    </font>
    <font>
      <b/>
      <sz val="16"/>
      <color theme="1"/>
      <name val="Calibri"/>
    </font>
  </fonts>
  <fills count="46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76923C"/>
        <bgColor rgb="FF76923C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CC66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CC00FF"/>
        <bgColor rgb="FFCC00FF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CC00FF"/>
      </patternFill>
    </fill>
    <fill>
      <patternFill patternType="solid">
        <fgColor rgb="FFFFFF00"/>
        <bgColor rgb="FFF4B083"/>
      </patternFill>
    </fill>
    <fill>
      <patternFill patternType="solid">
        <fgColor theme="0" tint="-0.14999847407452621"/>
        <bgColor rgb="FFF4B083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249977111117893"/>
        <bgColor rgb="FFCC00FF"/>
      </patternFill>
    </fill>
    <fill>
      <patternFill patternType="solid">
        <fgColor theme="0" tint="-0.14999847407452621"/>
        <bgColor rgb="FFCC00FF"/>
      </patternFill>
    </fill>
    <fill>
      <patternFill patternType="solid">
        <fgColor rgb="FFFFFF00"/>
        <bgColor rgb="FF92D050"/>
      </patternFill>
    </fill>
    <fill>
      <patternFill patternType="solid">
        <fgColor rgb="FFFF0000"/>
        <bgColor rgb="FF92D05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CC00FF"/>
      </patternFill>
    </fill>
    <fill>
      <patternFill patternType="solid">
        <fgColor theme="0" tint="-4.9989318521683403E-2"/>
        <bgColor rgb="FFF4B083"/>
      </patternFill>
    </fill>
    <fill>
      <patternFill patternType="solid">
        <fgColor theme="0" tint="-0.249977111117893"/>
        <bgColor rgb="FF92D050"/>
      </patternFill>
    </fill>
    <fill>
      <patternFill patternType="solid">
        <fgColor theme="9"/>
        <bgColor rgb="FFCC00FF"/>
      </patternFill>
    </fill>
    <fill>
      <patternFill patternType="solid">
        <fgColor theme="1"/>
        <bgColor rgb="FF92D05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C00FF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8" fillId="0" borderId="0"/>
    <xf numFmtId="0" fontId="17" fillId="0" borderId="0"/>
  </cellStyleXfs>
  <cellXfs count="174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0" xfId="1"/>
    <xf numFmtId="0" fontId="5" fillId="3" borderId="5" xfId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5" borderId="8" xfId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 wrapText="1"/>
    </xf>
    <xf numFmtId="0" fontId="8" fillId="6" borderId="10" xfId="1" applyFont="1" applyFill="1" applyBorder="1" applyAlignment="1">
      <alignment horizontal="center"/>
    </xf>
    <xf numFmtId="0" fontId="9" fillId="0" borderId="10" xfId="1" applyFont="1" applyBorder="1" applyAlignment="1">
      <alignment horizontal="center"/>
    </xf>
    <xf numFmtId="9" fontId="9" fillId="0" borderId="10" xfId="1" applyNumberFormat="1" applyFont="1" applyBorder="1" applyAlignment="1">
      <alignment horizontal="center"/>
    </xf>
    <xf numFmtId="0" fontId="8" fillId="7" borderId="10" xfId="1" applyFont="1" applyFill="1" applyBorder="1" applyAlignment="1">
      <alignment horizontal="center"/>
    </xf>
    <xf numFmtId="0" fontId="8" fillId="8" borderId="10" xfId="1" applyFont="1" applyFill="1" applyBorder="1" applyAlignment="1">
      <alignment horizontal="center"/>
    </xf>
    <xf numFmtId="0" fontId="8" fillId="9" borderId="10" xfId="1" applyFont="1" applyFill="1" applyBorder="1" applyAlignment="1">
      <alignment horizontal="center"/>
    </xf>
    <xf numFmtId="0" fontId="10" fillId="0" borderId="10" xfId="1" applyFont="1" applyBorder="1" applyAlignment="1">
      <alignment horizontal="center" wrapText="1"/>
    </xf>
    <xf numFmtId="0" fontId="11" fillId="0" borderId="10" xfId="1" applyFont="1" applyBorder="1" applyAlignment="1">
      <alignment horizontal="center" wrapText="1"/>
    </xf>
    <xf numFmtId="0" fontId="12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3" fontId="5" fillId="0" borderId="10" xfId="1" applyNumberFormat="1" applyFont="1" applyBorder="1" applyAlignment="1">
      <alignment horizontal="center"/>
    </xf>
    <xf numFmtId="0" fontId="10" fillId="10" borderId="11" xfId="1" applyFont="1" applyFill="1" applyBorder="1" applyAlignment="1">
      <alignment horizontal="center" wrapText="1"/>
    </xf>
    <xf numFmtId="0" fontId="5" fillId="10" borderId="9" xfId="1" applyFont="1" applyFill="1" applyBorder="1" applyAlignment="1">
      <alignment horizontal="center"/>
    </xf>
    <xf numFmtId="165" fontId="5" fillId="10" borderId="9" xfId="1" applyNumberFormat="1" applyFont="1" applyFill="1" applyBorder="1" applyAlignment="1">
      <alignment horizontal="center"/>
    </xf>
    <xf numFmtId="0" fontId="8" fillId="11" borderId="10" xfId="1" applyFont="1" applyFill="1" applyBorder="1" applyAlignment="1">
      <alignment horizontal="center"/>
    </xf>
    <xf numFmtId="0" fontId="8" fillId="12" borderId="10" xfId="1" applyFont="1" applyFill="1" applyBorder="1" applyAlignment="1">
      <alignment horizontal="center"/>
    </xf>
    <xf numFmtId="0" fontId="8" fillId="13" borderId="10" xfId="1" applyFont="1" applyFill="1" applyBorder="1" applyAlignment="1">
      <alignment horizontal="center"/>
    </xf>
    <xf numFmtId="0" fontId="14" fillId="0" borderId="10" xfId="0" applyFont="1" applyBorder="1" applyAlignment="1">
      <alignment horizontal="center" wrapText="1"/>
    </xf>
    <xf numFmtId="0" fontId="15" fillId="14" borderId="10" xfId="0" applyFont="1" applyFill="1" applyBorder="1" applyAlignment="1">
      <alignment horizontal="center"/>
    </xf>
    <xf numFmtId="0" fontId="15" fillId="15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9" fontId="16" fillId="0" borderId="10" xfId="0" applyNumberFormat="1" applyFont="1" applyBorder="1" applyAlignment="1">
      <alignment horizontal="center"/>
    </xf>
    <xf numFmtId="0" fontId="15" fillId="16" borderId="10" xfId="0" applyFont="1" applyFill="1" applyBorder="1" applyAlignment="1">
      <alignment horizontal="center"/>
    </xf>
    <xf numFmtId="0" fontId="15" fillId="17" borderId="10" xfId="0" applyFont="1" applyFill="1" applyBorder="1" applyAlignment="1">
      <alignment horizontal="center"/>
    </xf>
    <xf numFmtId="0" fontId="8" fillId="18" borderId="10" xfId="1" applyFont="1" applyFill="1" applyBorder="1" applyAlignment="1">
      <alignment horizontal="center"/>
    </xf>
    <xf numFmtId="0" fontId="8" fillId="19" borderId="10" xfId="1" applyFont="1" applyFill="1" applyBorder="1" applyAlignment="1">
      <alignment horizontal="center"/>
    </xf>
    <xf numFmtId="0" fontId="15" fillId="20" borderId="10" xfId="0" applyFont="1" applyFill="1" applyBorder="1" applyAlignment="1">
      <alignment horizontal="center"/>
    </xf>
    <xf numFmtId="0" fontId="15" fillId="21" borderId="10" xfId="0" applyFont="1" applyFill="1" applyBorder="1" applyAlignment="1">
      <alignment horizontal="center"/>
    </xf>
    <xf numFmtId="0" fontId="17" fillId="0" borderId="0" xfId="0" applyFont="1"/>
    <xf numFmtId="0" fontId="0" fillId="0" borderId="0" xfId="0" applyFont="1" applyAlignment="1"/>
    <xf numFmtId="0" fontId="15" fillId="22" borderId="10" xfId="0" applyFont="1" applyFill="1" applyBorder="1" applyAlignment="1">
      <alignment horizontal="center"/>
    </xf>
    <xf numFmtId="0" fontId="7" fillId="0" borderId="10" xfId="1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8" fillId="6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24" borderId="1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center"/>
    </xf>
    <xf numFmtId="0" fontId="12" fillId="23" borderId="10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/>
    </xf>
    <xf numFmtId="0" fontId="12" fillId="24" borderId="10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7" fillId="25" borderId="10" xfId="0" applyFont="1" applyFill="1" applyBorder="1" applyAlignment="1">
      <alignment horizontal="center" wrapText="1"/>
    </xf>
    <xf numFmtId="0" fontId="8" fillId="26" borderId="10" xfId="0" applyFont="1" applyFill="1" applyBorder="1" applyAlignment="1">
      <alignment horizontal="center"/>
    </xf>
    <xf numFmtId="0" fontId="19" fillId="0" borderId="12" xfId="1" applyNumberFormat="1" applyFont="1" applyFill="1" applyBorder="1" applyAlignment="1">
      <alignment horizontal="center" wrapText="1"/>
    </xf>
    <xf numFmtId="0" fontId="20" fillId="6" borderId="12" xfId="1" applyNumberFormat="1" applyFont="1" applyFill="1" applyBorder="1" applyAlignment="1" applyProtection="1">
      <alignment horizontal="center"/>
      <protection locked="0" hidden="1"/>
    </xf>
    <xf numFmtId="0" fontId="21" fillId="0" borderId="12" xfId="2" applyFont="1" applyFill="1" applyBorder="1" applyAlignment="1">
      <alignment horizontal="center"/>
    </xf>
    <xf numFmtId="0" fontId="20" fillId="23" borderId="12" xfId="1" applyNumberFormat="1" applyFont="1" applyFill="1" applyBorder="1" applyAlignment="1" applyProtection="1">
      <alignment horizontal="center"/>
      <protection locked="0" hidden="1"/>
    </xf>
    <xf numFmtId="0" fontId="19" fillId="0" borderId="10" xfId="1" applyNumberFormat="1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20" fillId="6" borderId="10" xfId="1" applyNumberFormat="1" applyFont="1" applyFill="1" applyBorder="1" applyAlignment="1" applyProtection="1">
      <alignment horizontal="center"/>
      <protection locked="0" hidden="1"/>
    </xf>
    <xf numFmtId="0" fontId="12" fillId="6" borderId="12" xfId="0" applyFont="1" applyFill="1" applyBorder="1" applyAlignment="1">
      <alignment horizontal="center"/>
    </xf>
    <xf numFmtId="0" fontId="8" fillId="7" borderId="12" xfId="1" applyFont="1" applyFill="1" applyBorder="1" applyAlignment="1">
      <alignment horizontal="center"/>
    </xf>
    <xf numFmtId="0" fontId="20" fillId="23" borderId="10" xfId="1" applyNumberFormat="1" applyFont="1" applyFill="1" applyBorder="1" applyAlignment="1" applyProtection="1">
      <alignment horizontal="center"/>
      <protection locked="0" hidden="1"/>
    </xf>
    <xf numFmtId="0" fontId="12" fillId="9" borderId="12" xfId="0" applyFont="1" applyFill="1" applyBorder="1" applyAlignment="1">
      <alignment horizontal="center"/>
    </xf>
    <xf numFmtId="0" fontId="8" fillId="11" borderId="12" xfId="1" applyFont="1" applyFill="1" applyBorder="1" applyAlignment="1">
      <alignment horizontal="center"/>
    </xf>
    <xf numFmtId="0" fontId="21" fillId="0" borderId="10" xfId="2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2" fillId="27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8" fillId="6" borderId="12" xfId="0" applyFont="1" applyFill="1" applyBorder="1" applyAlignment="1">
      <alignment horizontal="center"/>
    </xf>
    <xf numFmtId="0" fontId="12" fillId="23" borderId="12" xfId="0" applyFont="1" applyFill="1" applyBorder="1" applyAlignment="1">
      <alignment horizontal="center"/>
    </xf>
    <xf numFmtId="0" fontId="22" fillId="21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12" fillId="19" borderId="10" xfId="0" applyFont="1" applyFill="1" applyBorder="1" applyAlignment="1">
      <alignment horizontal="center"/>
    </xf>
    <xf numFmtId="0" fontId="25" fillId="9" borderId="10" xfId="0" applyFont="1" applyFill="1" applyBorder="1" applyAlignment="1">
      <alignment horizontal="center"/>
    </xf>
    <xf numFmtId="0" fontId="16" fillId="0" borderId="10" xfId="3" applyFont="1" applyBorder="1" applyAlignment="1">
      <alignment horizontal="center"/>
    </xf>
    <xf numFmtId="9" fontId="16" fillId="0" borderId="10" xfId="3" applyNumberFormat="1" applyFont="1" applyBorder="1" applyAlignment="1">
      <alignment horizontal="center"/>
    </xf>
    <xf numFmtId="0" fontId="23" fillId="0" borderId="10" xfId="3" applyFont="1" applyFill="1" applyBorder="1" applyAlignment="1">
      <alignment horizontal="center" wrapText="1"/>
    </xf>
    <xf numFmtId="0" fontId="12" fillId="23" borderId="10" xfId="3" applyFont="1" applyFill="1" applyBorder="1" applyAlignment="1">
      <alignment horizontal="center"/>
    </xf>
    <xf numFmtId="0" fontId="12" fillId="9" borderId="10" xfId="3" applyFont="1" applyFill="1" applyBorder="1" applyAlignment="1">
      <alignment horizontal="center"/>
    </xf>
    <xf numFmtId="0" fontId="16" fillId="0" borderId="10" xfId="3" applyFont="1" applyFill="1" applyBorder="1" applyAlignment="1">
      <alignment horizontal="center"/>
    </xf>
    <xf numFmtId="0" fontId="8" fillId="6" borderId="10" xfId="3" applyFont="1" applyFill="1" applyBorder="1" applyAlignment="1">
      <alignment horizontal="center"/>
    </xf>
    <xf numFmtId="0" fontId="9" fillId="0" borderId="10" xfId="3" applyFont="1" applyFill="1" applyBorder="1" applyAlignment="1">
      <alignment horizontal="center"/>
    </xf>
    <xf numFmtId="0" fontId="19" fillId="0" borderId="12" xfId="1" applyNumberFormat="1" applyFont="1" applyFill="1" applyBorder="1" applyAlignment="1">
      <alignment horizontal="center" vertical="center" wrapText="1"/>
    </xf>
    <xf numFmtId="0" fontId="20" fillId="6" borderId="12" xfId="1" applyNumberFormat="1" applyFont="1" applyFill="1" applyBorder="1" applyAlignment="1" applyProtection="1">
      <alignment horizontal="center" vertical="center"/>
      <protection locked="0" hidden="1"/>
    </xf>
    <xf numFmtId="0" fontId="21" fillId="0" borderId="12" xfId="2" applyFont="1" applyBorder="1" applyAlignment="1">
      <alignment horizontal="center" vertical="center"/>
    </xf>
    <xf numFmtId="0" fontId="21" fillId="0" borderId="12" xfId="2" applyFont="1" applyFill="1" applyBorder="1" applyAlignment="1">
      <alignment horizontal="center" vertical="center"/>
    </xf>
    <xf numFmtId="0" fontId="20" fillId="9" borderId="12" xfId="1" applyNumberFormat="1" applyFont="1" applyFill="1" applyBorder="1" applyAlignment="1" applyProtection="1">
      <alignment horizontal="center" vertical="center"/>
      <protection locked="0" hidden="1"/>
    </xf>
    <xf numFmtId="0" fontId="20" fillId="9" borderId="12" xfId="1" applyNumberFormat="1" applyFont="1" applyFill="1" applyBorder="1" applyAlignment="1" applyProtection="1">
      <alignment horizontal="center"/>
      <protection locked="0" hidden="1"/>
    </xf>
    <xf numFmtId="0" fontId="26" fillId="0" borderId="12" xfId="1" applyNumberFormat="1" applyFont="1" applyFill="1" applyBorder="1" applyAlignment="1">
      <alignment horizontal="center" vertical="center" wrapText="1"/>
    </xf>
    <xf numFmtId="0" fontId="19" fillId="0" borderId="10" xfId="1" applyNumberFormat="1" applyFont="1" applyFill="1" applyBorder="1" applyAlignment="1">
      <alignment horizontal="center" vertical="center" wrapText="1"/>
    </xf>
    <xf numFmtId="0" fontId="20" fillId="6" borderId="10" xfId="1" applyNumberFormat="1" applyFont="1" applyFill="1" applyBorder="1" applyAlignment="1" applyProtection="1">
      <alignment horizontal="center" vertical="center"/>
      <protection locked="0" hidden="1"/>
    </xf>
    <xf numFmtId="0" fontId="8" fillId="9" borderId="12" xfId="0" applyFont="1" applyFill="1" applyBorder="1" applyAlignment="1">
      <alignment horizontal="center"/>
    </xf>
    <xf numFmtId="0" fontId="21" fillId="0" borderId="10" xfId="2" applyFont="1" applyBorder="1" applyAlignment="1">
      <alignment horizontal="center" vertical="center"/>
    </xf>
    <xf numFmtId="0" fontId="21" fillId="0" borderId="10" xfId="2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19" fillId="0" borderId="12" xfId="1" applyNumberFormat="1" applyFont="1" applyBorder="1" applyAlignment="1">
      <alignment horizontal="center" wrapText="1"/>
    </xf>
    <xf numFmtId="0" fontId="21" fillId="0" borderId="12" xfId="2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9" fillId="0" borderId="10" xfId="1" applyNumberFormat="1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21" fillId="0" borderId="10" xfId="2" applyFont="1" applyBorder="1" applyAlignment="1">
      <alignment horizontal="center"/>
    </xf>
    <xf numFmtId="0" fontId="12" fillId="17" borderId="12" xfId="0" applyFont="1" applyFill="1" applyBorder="1" applyAlignment="1">
      <alignment horizontal="center"/>
    </xf>
    <xf numFmtId="0" fontId="20" fillId="19" borderId="12" xfId="1" applyNumberFormat="1" applyFont="1" applyFill="1" applyBorder="1" applyAlignment="1" applyProtection="1">
      <alignment horizontal="center" vertical="center"/>
      <protection locked="0" hidden="1"/>
    </xf>
    <xf numFmtId="0" fontId="20" fillId="19" borderId="10" xfId="1" applyNumberFormat="1" applyFont="1" applyFill="1" applyBorder="1" applyAlignment="1" applyProtection="1">
      <alignment horizontal="center" vertical="center"/>
      <protection locked="0" hidden="1"/>
    </xf>
    <xf numFmtId="0" fontId="20" fillId="9" borderId="10" xfId="1" applyNumberFormat="1" applyFont="1" applyFill="1" applyBorder="1" applyAlignment="1" applyProtection="1">
      <alignment horizontal="center" vertical="center"/>
      <protection locked="0" hidden="1"/>
    </xf>
    <xf numFmtId="0" fontId="27" fillId="0" borderId="10" xfId="1" applyNumberFormat="1" applyFont="1" applyFill="1" applyBorder="1" applyAlignment="1" applyProtection="1">
      <alignment horizontal="center" vertical="center"/>
      <protection locked="0" hidden="1"/>
    </xf>
    <xf numFmtId="0" fontId="8" fillId="9" borderId="12" xfId="1" applyNumberFormat="1" applyFont="1" applyFill="1" applyBorder="1" applyAlignment="1" applyProtection="1">
      <alignment horizontal="center"/>
      <protection locked="0" hidden="1"/>
    </xf>
    <xf numFmtId="0" fontId="20" fillId="26" borderId="12" xfId="1" applyNumberFormat="1" applyFont="1" applyFill="1" applyBorder="1" applyAlignment="1" applyProtection="1">
      <alignment horizontal="center"/>
      <protection locked="0" hidden="1"/>
    </xf>
    <xf numFmtId="0" fontId="15" fillId="28" borderId="10" xfId="0" applyFont="1" applyFill="1" applyBorder="1" applyAlignment="1">
      <alignment horizontal="center"/>
    </xf>
    <xf numFmtId="0" fontId="15" fillId="29" borderId="10" xfId="0" applyFont="1" applyFill="1" applyBorder="1" applyAlignment="1">
      <alignment horizontal="center"/>
    </xf>
    <xf numFmtId="0" fontId="15" fillId="30" borderId="10" xfId="0" applyFont="1" applyFill="1" applyBorder="1" applyAlignment="1">
      <alignment horizontal="center"/>
    </xf>
    <xf numFmtId="0" fontId="15" fillId="31" borderId="10" xfId="0" applyFont="1" applyFill="1" applyBorder="1" applyAlignment="1">
      <alignment horizontal="center"/>
    </xf>
    <xf numFmtId="0" fontId="15" fillId="32" borderId="10" xfId="0" applyFont="1" applyFill="1" applyBorder="1" applyAlignment="1">
      <alignment horizontal="center"/>
    </xf>
    <xf numFmtId="0" fontId="15" fillId="33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center" wrapText="1"/>
    </xf>
    <xf numFmtId="0" fontId="15" fillId="34" borderId="10" xfId="0" applyFont="1" applyFill="1" applyBorder="1" applyAlignment="1">
      <alignment horizontal="center"/>
    </xf>
    <xf numFmtId="0" fontId="22" fillId="35" borderId="10" xfId="0" applyFont="1" applyFill="1" applyBorder="1" applyAlignment="1">
      <alignment horizontal="center"/>
    </xf>
    <xf numFmtId="0" fontId="15" fillId="35" borderId="10" xfId="0" applyFont="1" applyFill="1" applyBorder="1" applyAlignment="1">
      <alignment horizontal="center"/>
    </xf>
    <xf numFmtId="0" fontId="15" fillId="36" borderId="10" xfId="0" applyFont="1" applyFill="1" applyBorder="1" applyAlignment="1">
      <alignment horizontal="center"/>
    </xf>
    <xf numFmtId="9" fontId="5" fillId="0" borderId="10" xfId="1" applyNumberFormat="1" applyFont="1" applyBorder="1" applyAlignment="1">
      <alignment horizontal="center"/>
    </xf>
    <xf numFmtId="0" fontId="22" fillId="15" borderId="10" xfId="0" applyFont="1" applyFill="1" applyBorder="1" applyAlignment="1">
      <alignment horizontal="center"/>
    </xf>
    <xf numFmtId="0" fontId="22" fillId="14" borderId="10" xfId="0" applyFont="1" applyFill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22" fillId="31" borderId="10" xfId="0" applyFont="1" applyFill="1" applyBorder="1" applyAlignment="1">
      <alignment horizontal="center"/>
    </xf>
    <xf numFmtId="0" fontId="22" fillId="16" borderId="10" xfId="0" applyFont="1" applyFill="1" applyBorder="1" applyAlignment="1">
      <alignment horizontal="center"/>
    </xf>
    <xf numFmtId="0" fontId="22" fillId="32" borderId="10" xfId="0" applyFont="1" applyFill="1" applyBorder="1" applyAlignment="1">
      <alignment horizontal="center"/>
    </xf>
    <xf numFmtId="0" fontId="22" fillId="36" borderId="10" xfId="0" applyFont="1" applyFill="1" applyBorder="1" applyAlignment="1">
      <alignment horizontal="center"/>
    </xf>
    <xf numFmtId="0" fontId="29" fillId="0" borderId="10" xfId="0" applyFont="1" applyBorder="1" applyAlignment="1">
      <alignment horizontal="center" wrapText="1"/>
    </xf>
    <xf numFmtId="0" fontId="30" fillId="14" borderId="10" xfId="0" applyFont="1" applyFill="1" applyBorder="1" applyAlignment="1">
      <alignment horizontal="center"/>
    </xf>
    <xf numFmtId="0" fontId="30" fillId="15" borderId="10" xfId="0" applyFont="1" applyFill="1" applyBorder="1" applyAlignment="1">
      <alignment horizontal="center"/>
    </xf>
    <xf numFmtId="0" fontId="31" fillId="0" borderId="10" xfId="0" applyFont="1" applyBorder="1" applyAlignment="1">
      <alignment horizontal="center"/>
    </xf>
    <xf numFmtId="9" fontId="31" fillId="0" borderId="10" xfId="0" applyNumberFormat="1" applyFont="1" applyBorder="1" applyAlignment="1">
      <alignment horizontal="center"/>
    </xf>
    <xf numFmtId="0" fontId="8" fillId="31" borderId="10" xfId="0" applyFont="1" applyFill="1" applyBorder="1" applyAlignment="1">
      <alignment horizontal="center"/>
    </xf>
    <xf numFmtId="0" fontId="15" fillId="37" borderId="10" xfId="0" applyFont="1" applyFill="1" applyBorder="1" applyAlignment="1">
      <alignment horizontal="center"/>
    </xf>
    <xf numFmtId="0" fontId="15" fillId="38" borderId="10" xfId="0" applyFont="1" applyFill="1" applyBorder="1" applyAlignment="1">
      <alignment horizontal="center"/>
    </xf>
    <xf numFmtId="0" fontId="15" fillId="39" borderId="10" xfId="0" applyFont="1" applyFill="1" applyBorder="1" applyAlignment="1">
      <alignment horizontal="center"/>
    </xf>
    <xf numFmtId="0" fontId="15" fillId="40" borderId="10" xfId="0" applyFont="1" applyFill="1" applyBorder="1" applyAlignment="1">
      <alignment horizontal="center"/>
    </xf>
    <xf numFmtId="0" fontId="15" fillId="41" borderId="10" xfId="0" applyFont="1" applyFill="1" applyBorder="1" applyAlignment="1">
      <alignment horizontal="center"/>
    </xf>
    <xf numFmtId="0" fontId="5" fillId="0" borderId="8" xfId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0" fontId="12" fillId="0" borderId="13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3" fontId="5" fillId="0" borderId="14" xfId="1" applyNumberFormat="1" applyFont="1" applyBorder="1" applyAlignment="1">
      <alignment horizontal="center"/>
    </xf>
    <xf numFmtId="0" fontId="1" fillId="0" borderId="12" xfId="1" applyBorder="1"/>
    <xf numFmtId="0" fontId="30" fillId="36" borderId="10" xfId="0" applyFont="1" applyFill="1" applyBorder="1" applyAlignment="1">
      <alignment horizontal="center"/>
    </xf>
    <xf numFmtId="0" fontId="30" fillId="16" borderId="10" xfId="0" applyFont="1" applyFill="1" applyBorder="1" applyAlignment="1">
      <alignment horizontal="center"/>
    </xf>
    <xf numFmtId="0" fontId="15" fillId="42" borderId="10" xfId="0" applyFont="1" applyFill="1" applyBorder="1" applyAlignment="1">
      <alignment horizontal="center"/>
    </xf>
    <xf numFmtId="0" fontId="30" fillId="32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15" fillId="43" borderId="10" xfId="0" applyFont="1" applyFill="1" applyBorder="1" applyAlignment="1">
      <alignment horizontal="center"/>
    </xf>
    <xf numFmtId="0" fontId="9" fillId="44" borderId="10" xfId="0" applyFont="1" applyFill="1" applyBorder="1" applyAlignment="1">
      <alignment horizontal="center"/>
    </xf>
    <xf numFmtId="9" fontId="9" fillId="44" borderId="10" xfId="0" applyNumberFormat="1" applyFont="1" applyFill="1" applyBorder="1" applyAlignment="1">
      <alignment horizontal="center"/>
    </xf>
    <xf numFmtId="0" fontId="15" fillId="45" borderId="10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2" fillId="0" borderId="10" xfId="0" applyFont="1" applyBorder="1" applyAlignment="1">
      <alignment horizontal="center"/>
    </xf>
    <xf numFmtId="9" fontId="32" fillId="0" borderId="10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/>
    </xf>
    <xf numFmtId="0" fontId="4" fillId="0" borderId="4" xfId="1" applyFont="1" applyBorder="1"/>
    <xf numFmtId="0" fontId="13" fillId="0" borderId="0" xfId="1" applyFont="1" applyAlignment="1">
      <alignment horizontal="center"/>
    </xf>
    <xf numFmtId="2" fontId="21" fillId="0" borderId="10" xfId="0" applyNumberFormat="1" applyFont="1" applyFill="1" applyBorder="1" applyAlignment="1">
      <alignment horizontal="center"/>
    </xf>
  </cellXfs>
  <cellStyles count="4">
    <cellStyle name="Normal" xfId="0" builtinId="0"/>
    <cellStyle name="Normal 2" xfId="3"/>
    <cellStyle name="Normal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WL\MR\Clan%20Maynard%20Master_0913202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nard"/>
      <sheetName val="Lottery"/>
      <sheetName val="Realm"/>
      <sheetName val="Project"/>
      <sheetName val="Gulag"/>
      <sheetName val="Tribe"/>
      <sheetName val="Clan Games"/>
      <sheetName val="MR CWL"/>
      <sheetName val="MP CWL"/>
      <sheetName val="MG CWL"/>
      <sheetName val="MT CWL"/>
      <sheetName val="MS CWL"/>
      <sheetName val="Naughty"/>
      <sheetName val="Members"/>
      <sheetName val="Loto Wheel"/>
      <sheetName val="St. Patrick"/>
      <sheetName val="Dark Challenge"/>
      <sheetName val="Clan Maynard Master_09132021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0"/>
  <sheetViews>
    <sheetView showGridLines="0" tabSelected="1" topLeftCell="A2" zoomScale="75" zoomScaleNormal="75" workbookViewId="0">
      <selection activeCell="E18" sqref="E1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140</v>
      </c>
      <c r="B6" s="167">
        <v>21</v>
      </c>
      <c r="C6" s="47">
        <v>7</v>
      </c>
      <c r="D6" s="168">
        <v>1</v>
      </c>
      <c r="E6" s="47">
        <v>700</v>
      </c>
      <c r="F6" s="173">
        <v>3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12</v>
      </c>
      <c r="B7" s="167">
        <v>20</v>
      </c>
      <c r="C7" s="47">
        <v>7</v>
      </c>
      <c r="D7" s="168">
        <v>1</v>
      </c>
      <c r="E7" s="47">
        <v>693</v>
      </c>
      <c r="F7" s="173">
        <v>2.8571428571428572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167">
        <v>20</v>
      </c>
      <c r="C8" s="47">
        <v>7</v>
      </c>
      <c r="D8" s="168">
        <v>1</v>
      </c>
      <c r="E8" s="47">
        <v>686</v>
      </c>
      <c r="F8" s="173">
        <v>2.8571428571428572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13</v>
      </c>
      <c r="B9" s="167">
        <v>20</v>
      </c>
      <c r="C9" s="47">
        <v>7</v>
      </c>
      <c r="D9" s="168">
        <v>1</v>
      </c>
      <c r="E9" s="47">
        <v>675</v>
      </c>
      <c r="F9" s="173">
        <v>2.8571428571428572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32</v>
      </c>
      <c r="B10" s="167">
        <v>20</v>
      </c>
      <c r="C10" s="47">
        <v>7</v>
      </c>
      <c r="D10" s="168">
        <v>1</v>
      </c>
      <c r="E10" s="47">
        <v>684</v>
      </c>
      <c r="F10" s="173">
        <v>2.8571428571428572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29</v>
      </c>
      <c r="B11" s="167">
        <v>20</v>
      </c>
      <c r="C11" s="47">
        <v>7</v>
      </c>
      <c r="D11" s="168">
        <v>1</v>
      </c>
      <c r="E11" s="47">
        <v>669</v>
      </c>
      <c r="F11" s="173">
        <v>2.8571428571428572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26</v>
      </c>
      <c r="B12" s="167">
        <v>19</v>
      </c>
      <c r="C12" s="47">
        <v>7</v>
      </c>
      <c r="D12" s="168">
        <v>1</v>
      </c>
      <c r="E12" s="47">
        <v>668</v>
      </c>
      <c r="F12" s="173">
        <v>2.7142857142857144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31</v>
      </c>
      <c r="B13" s="167">
        <v>17</v>
      </c>
      <c r="C13" s="47">
        <v>6</v>
      </c>
      <c r="D13" s="168">
        <v>1</v>
      </c>
      <c r="E13" s="47">
        <v>580</v>
      </c>
      <c r="F13" s="173">
        <v>2.8333333333333335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24" customHeight="1" x14ac:dyDescent="0.35">
      <c r="A14" s="18" t="s">
        <v>118</v>
      </c>
      <c r="B14" s="12">
        <f>SUM(B6:B13)</f>
        <v>157</v>
      </c>
      <c r="C14" s="12">
        <f>SUM(C6:C13)</f>
        <v>55</v>
      </c>
      <c r="D14" s="12" t="s">
        <v>49</v>
      </c>
      <c r="E14" s="12">
        <f>SUM(E6:E13)</f>
        <v>5355</v>
      </c>
      <c r="F14" s="45">
        <f>AVERAGE(F6:F13)</f>
        <v>2.854166666666667</v>
      </c>
      <c r="G14" s="19"/>
      <c r="H14" s="19"/>
      <c r="I14" s="19"/>
      <c r="J14" s="19"/>
      <c r="K14" s="153"/>
      <c r="L14" s="154"/>
      <c r="M14" s="154"/>
    </row>
    <row r="15" spans="1:26" ht="24" customHeight="1" x14ac:dyDescent="0.25">
      <c r="A15" s="17"/>
      <c r="B15" s="135" t="s">
        <v>141</v>
      </c>
      <c r="C15" s="135" t="s">
        <v>142</v>
      </c>
      <c r="D15" s="135" t="s">
        <v>143</v>
      </c>
      <c r="E15" s="135" t="s">
        <v>144</v>
      </c>
      <c r="F15" s="135" t="s">
        <v>145</v>
      </c>
      <c r="G15" s="135" t="s">
        <v>151</v>
      </c>
      <c r="H15" s="20"/>
      <c r="I15" s="151"/>
      <c r="J15" s="156"/>
      <c r="K15" s="156"/>
      <c r="L15" s="156"/>
    </row>
    <row r="16" spans="1:26" ht="24" customHeight="1" x14ac:dyDescent="0.25">
      <c r="A16" s="17" t="s">
        <v>150</v>
      </c>
      <c r="B16" s="20">
        <v>104</v>
      </c>
      <c r="C16" s="20">
        <v>190</v>
      </c>
      <c r="D16" s="20" t="s">
        <v>16</v>
      </c>
      <c r="E16" s="20">
        <v>100</v>
      </c>
      <c r="F16" s="20" t="s">
        <v>16</v>
      </c>
      <c r="G16" s="20">
        <f>SUM(B16:F16)</f>
        <v>394</v>
      </c>
      <c r="H16" s="20"/>
      <c r="I16" s="151"/>
      <c r="J16" s="156"/>
      <c r="K16" s="156"/>
      <c r="L16" s="156"/>
    </row>
    <row r="17" spans="1:14" ht="24" customHeight="1" x14ac:dyDescent="0.25">
      <c r="A17" s="17" t="s">
        <v>149</v>
      </c>
      <c r="B17" s="20">
        <v>105</v>
      </c>
      <c r="C17" s="20">
        <v>210</v>
      </c>
      <c r="D17" s="20" t="s">
        <v>16</v>
      </c>
      <c r="E17" s="20">
        <v>105</v>
      </c>
      <c r="F17" s="20" t="s">
        <v>16</v>
      </c>
      <c r="G17" s="20">
        <f>SUM(B17:F17)</f>
        <v>420</v>
      </c>
      <c r="H17" s="20"/>
      <c r="I17" s="151"/>
      <c r="J17" s="156"/>
      <c r="K17" s="156"/>
      <c r="L17" s="156"/>
    </row>
    <row r="18" spans="1:14" ht="24" customHeight="1" x14ac:dyDescent="0.25">
      <c r="A18" s="17"/>
      <c r="B18" s="132">
        <f>(B16/B17)</f>
        <v>0.99047619047619051</v>
      </c>
      <c r="C18" s="132">
        <f>(C16/C17)</f>
        <v>0.90476190476190477</v>
      </c>
      <c r="D18" s="132" t="e">
        <f>(D16/D17)</f>
        <v>#VALUE!</v>
      </c>
      <c r="E18" s="132">
        <f>(E16/E17)</f>
        <v>0.95238095238095233</v>
      </c>
      <c r="F18" s="132" t="s">
        <v>16</v>
      </c>
      <c r="G18" s="132">
        <f>(G16/G17)</f>
        <v>0.93809523809523809</v>
      </c>
      <c r="H18" s="21"/>
      <c r="I18" s="152"/>
      <c r="J18" s="156"/>
      <c r="K18" s="156"/>
      <c r="L18" s="156"/>
    </row>
    <row r="19" spans="1:14" ht="24" customHeight="1" x14ac:dyDescent="0.25">
      <c r="A19" s="17"/>
      <c r="B19" s="20"/>
      <c r="C19" s="20"/>
      <c r="D19" s="20"/>
      <c r="E19" s="21"/>
      <c r="F19" s="21"/>
      <c r="G19" s="21"/>
      <c r="H19" s="21"/>
      <c r="I19" s="21"/>
      <c r="J19" s="21"/>
      <c r="K19" s="155"/>
      <c r="L19" s="155"/>
      <c r="M19" s="155"/>
    </row>
    <row r="20" spans="1:14" ht="24" customHeight="1" x14ac:dyDescent="0.25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16.5" customHeight="1" x14ac:dyDescent="0.25">
      <c r="A21" s="22"/>
      <c r="B21" s="23"/>
      <c r="C21" s="23"/>
      <c r="D21" s="23"/>
      <c r="E21" s="23"/>
      <c r="F21" s="24" t="s">
        <v>24</v>
      </c>
      <c r="G21" s="24"/>
      <c r="H21" s="24"/>
      <c r="I21" s="24"/>
      <c r="J21" s="24"/>
      <c r="K21" s="24"/>
      <c r="L21" s="23"/>
      <c r="M21" s="23"/>
    </row>
    <row r="22" spans="1:14" ht="12.75" customHeight="1" x14ac:dyDescent="0.2"/>
    <row r="23" spans="1:14" ht="12.75" customHeight="1" x14ac:dyDescent="0.2"/>
    <row r="24" spans="1:14" ht="12.75" customHeight="1" x14ac:dyDescent="0.2"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</row>
    <row r="25" spans="1:14" ht="12.75" customHeight="1" x14ac:dyDescent="0.2"/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</sheetData>
  <mergeCells count="2">
    <mergeCell ref="A2:M2"/>
    <mergeCell ref="B24:N24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0"/>
  <sheetViews>
    <sheetView showGridLines="0" topLeftCell="A5" zoomScale="75" zoomScaleNormal="75" workbookViewId="0">
      <selection activeCell="A25" sqref="A2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36</v>
      </c>
      <c r="B6" s="47">
        <v>20</v>
      </c>
      <c r="C6" s="47">
        <v>7</v>
      </c>
      <c r="D6" s="168">
        <v>1</v>
      </c>
      <c r="E6" s="47">
        <v>682</v>
      </c>
      <c r="F6" s="161"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167">
        <v>19</v>
      </c>
      <c r="C7" s="47">
        <v>7</v>
      </c>
      <c r="D7" s="168">
        <f>SUM(C7/7)</f>
        <v>1</v>
      </c>
      <c r="E7" s="47">
        <v>636</v>
      </c>
      <c r="F7" s="161">
        <f>SUM(B7/C7)</f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47">
        <v>18</v>
      </c>
      <c r="C8" s="47">
        <v>7</v>
      </c>
      <c r="D8" s="46">
        <v>1</v>
      </c>
      <c r="E8" s="47">
        <v>646</v>
      </c>
      <c r="F8" s="161"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48</v>
      </c>
      <c r="B9" s="47">
        <v>17</v>
      </c>
      <c r="C9" s="47">
        <v>7</v>
      </c>
      <c r="D9" s="46">
        <v>1</v>
      </c>
      <c r="E9" s="47">
        <v>636</v>
      </c>
      <c r="F9" s="161">
        <v>2.4285714285714284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29</v>
      </c>
      <c r="B10" s="167">
        <v>16</v>
      </c>
      <c r="C10" s="47">
        <v>7</v>
      </c>
      <c r="D10" s="168">
        <v>1</v>
      </c>
      <c r="E10" s="47">
        <v>565</v>
      </c>
      <c r="F10" s="161">
        <v>2.2857142857142856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169" t="s">
        <v>31</v>
      </c>
      <c r="B11" s="167">
        <v>16</v>
      </c>
      <c r="C11" s="47">
        <v>7</v>
      </c>
      <c r="D11" s="168">
        <v>1</v>
      </c>
      <c r="E11" s="47">
        <v>562</v>
      </c>
      <c r="F11" s="161">
        <v>2.2857142857142856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26</v>
      </c>
      <c r="B12" s="167">
        <v>16</v>
      </c>
      <c r="C12" s="47">
        <v>7</v>
      </c>
      <c r="D12" s="168">
        <v>1</v>
      </c>
      <c r="E12" s="47">
        <v>557</v>
      </c>
      <c r="F12" s="161">
        <v>2.2857142857142856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32</v>
      </c>
      <c r="B13" s="167">
        <v>16</v>
      </c>
      <c r="C13" s="47">
        <v>7</v>
      </c>
      <c r="D13" s="168">
        <v>1</v>
      </c>
      <c r="E13" s="47">
        <v>517</v>
      </c>
      <c r="F13" s="161">
        <v>2.2857142857142856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23</v>
      </c>
      <c r="B14" s="167">
        <v>13</v>
      </c>
      <c r="C14" s="47">
        <v>5</v>
      </c>
      <c r="D14" s="168">
        <v>1</v>
      </c>
      <c r="E14" s="47">
        <v>419</v>
      </c>
      <c r="F14" s="161">
        <v>2.6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34</v>
      </c>
      <c r="B15" s="47">
        <v>12</v>
      </c>
      <c r="C15" s="47">
        <v>5</v>
      </c>
      <c r="D15" s="168">
        <v>1</v>
      </c>
      <c r="E15" s="47">
        <v>415</v>
      </c>
      <c r="F15" s="161">
        <v>2.4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22</v>
      </c>
      <c r="B16" s="47">
        <v>11</v>
      </c>
      <c r="C16" s="47">
        <v>7</v>
      </c>
      <c r="D16" s="46">
        <v>1</v>
      </c>
      <c r="E16" s="47">
        <v>417</v>
      </c>
      <c r="F16" s="161">
        <v>1.5714285714285714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30</v>
      </c>
      <c r="B17" s="47">
        <v>11</v>
      </c>
      <c r="C17" s="47">
        <v>5</v>
      </c>
      <c r="D17" s="168">
        <v>1</v>
      </c>
      <c r="E17" s="47">
        <v>376</v>
      </c>
      <c r="F17" s="161">
        <v>2.2000000000000002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17</v>
      </c>
      <c r="B18" s="47">
        <v>10</v>
      </c>
      <c r="C18" s="47">
        <v>6</v>
      </c>
      <c r="D18" s="46">
        <v>1</v>
      </c>
      <c r="E18" s="47">
        <v>389</v>
      </c>
      <c r="F18" s="161">
        <v>1.6666666666666667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20</v>
      </c>
      <c r="B19" s="47">
        <v>10</v>
      </c>
      <c r="C19" s="47">
        <v>5</v>
      </c>
      <c r="D19" s="46">
        <v>1</v>
      </c>
      <c r="E19" s="47">
        <v>359</v>
      </c>
      <c r="F19" s="161">
        <v>2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14</v>
      </c>
      <c r="B20" s="47">
        <v>7</v>
      </c>
      <c r="C20" s="47">
        <v>5</v>
      </c>
      <c r="D20" s="46">
        <v>1</v>
      </c>
      <c r="E20" s="47">
        <v>266</v>
      </c>
      <c r="F20" s="161">
        <v>1.4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21</v>
      </c>
      <c r="B21" s="47">
        <v>2</v>
      </c>
      <c r="C21" s="47">
        <v>2</v>
      </c>
      <c r="D21" s="46">
        <v>1</v>
      </c>
      <c r="E21" s="47">
        <v>97</v>
      </c>
      <c r="F21" s="161">
        <v>1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18</v>
      </c>
      <c r="B22" s="47">
        <v>2</v>
      </c>
      <c r="C22" s="47">
        <v>1</v>
      </c>
      <c r="D22" s="46">
        <v>1</v>
      </c>
      <c r="E22" s="47">
        <v>76</v>
      </c>
      <c r="F22" s="161">
        <v>2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45</v>
      </c>
      <c r="B23" s="47">
        <v>2</v>
      </c>
      <c r="C23" s="47">
        <v>1</v>
      </c>
      <c r="D23" s="46">
        <v>1</v>
      </c>
      <c r="E23" s="47">
        <v>63</v>
      </c>
      <c r="F23" s="161">
        <v>2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4" customHeight="1" x14ac:dyDescent="0.35">
      <c r="A24" s="18" t="s">
        <v>74</v>
      </c>
      <c r="B24" s="12">
        <f>SUM(B6:B23)</f>
        <v>218</v>
      </c>
      <c r="C24" s="12">
        <f>SUM(C6:C23)</f>
        <v>98</v>
      </c>
      <c r="D24" s="12" t="s">
        <v>49</v>
      </c>
      <c r="E24" s="12">
        <f>SUM(E6:E23)</f>
        <v>7678</v>
      </c>
      <c r="F24" s="45">
        <f>AVERAGE(F6:F23)</f>
        <v>2.1417989417989416</v>
      </c>
      <c r="G24" s="19"/>
      <c r="H24" s="19"/>
      <c r="I24" s="19"/>
      <c r="J24" s="19"/>
      <c r="K24" s="153"/>
      <c r="L24" s="154"/>
      <c r="M24" s="154"/>
    </row>
    <row r="25" spans="1:26" ht="24" customHeight="1" x14ac:dyDescent="0.25">
      <c r="A25" s="17"/>
      <c r="B25" s="135" t="s">
        <v>141</v>
      </c>
      <c r="C25" s="135" t="s">
        <v>142</v>
      </c>
      <c r="D25" s="135" t="s">
        <v>143</v>
      </c>
      <c r="E25" s="135" t="s">
        <v>144</v>
      </c>
      <c r="F25" s="135" t="s">
        <v>151</v>
      </c>
      <c r="G25" s="20"/>
      <c r="H25" s="20"/>
      <c r="I25" s="151"/>
      <c r="J25" s="156"/>
      <c r="K25" s="156"/>
      <c r="L25" s="156"/>
    </row>
    <row r="26" spans="1:26" ht="24" customHeight="1" x14ac:dyDescent="0.25">
      <c r="A26" s="17" t="s">
        <v>150</v>
      </c>
      <c r="B26" s="20">
        <v>203</v>
      </c>
      <c r="C26" s="20">
        <v>203</v>
      </c>
      <c r="D26" s="20">
        <v>99</v>
      </c>
      <c r="E26" s="20">
        <v>100</v>
      </c>
      <c r="F26" s="20">
        <f>SUM(B26:E26)</f>
        <v>605</v>
      </c>
      <c r="G26" s="20"/>
      <c r="H26" s="20"/>
      <c r="I26" s="151"/>
      <c r="J26" s="156"/>
      <c r="K26" s="156"/>
      <c r="L26" s="156"/>
    </row>
    <row r="27" spans="1:26" ht="24" customHeight="1" x14ac:dyDescent="0.25">
      <c r="A27" s="17" t="s">
        <v>149</v>
      </c>
      <c r="B27" s="20">
        <v>210</v>
      </c>
      <c r="C27" s="20">
        <v>210</v>
      </c>
      <c r="D27" s="20">
        <v>105</v>
      </c>
      <c r="E27" s="20">
        <v>105</v>
      </c>
      <c r="F27" s="20">
        <f>SUM(B27:E27)</f>
        <v>630</v>
      </c>
      <c r="G27" s="20"/>
      <c r="H27" s="20"/>
      <c r="I27" s="151"/>
      <c r="J27" s="156"/>
      <c r="K27" s="156"/>
      <c r="L27" s="156"/>
    </row>
    <row r="28" spans="1:26" ht="24" customHeight="1" x14ac:dyDescent="0.25">
      <c r="A28" s="17"/>
      <c r="B28" s="132">
        <f>(B26/B27)</f>
        <v>0.96666666666666667</v>
      </c>
      <c r="C28" s="132">
        <f t="shared" ref="C28:E28" si="0">(C26/C27)</f>
        <v>0.96666666666666667</v>
      </c>
      <c r="D28" s="132">
        <f t="shared" si="0"/>
        <v>0.94285714285714284</v>
      </c>
      <c r="E28" s="132">
        <f t="shared" si="0"/>
        <v>0.95238095238095233</v>
      </c>
      <c r="F28" s="132">
        <f>(F26/F27)</f>
        <v>0.96031746031746035</v>
      </c>
      <c r="G28" s="21"/>
      <c r="H28" s="21"/>
      <c r="I28" s="152"/>
      <c r="J28" s="156"/>
      <c r="K28" s="156"/>
      <c r="L28" s="156"/>
    </row>
    <row r="29" spans="1:26" ht="24" customHeight="1" x14ac:dyDescent="0.25">
      <c r="A29" s="17"/>
      <c r="B29" s="20"/>
      <c r="C29" s="20"/>
      <c r="D29" s="20"/>
      <c r="E29" s="21"/>
      <c r="F29" s="21"/>
      <c r="G29" s="21"/>
      <c r="H29" s="21"/>
      <c r="I29" s="21"/>
      <c r="J29" s="21"/>
      <c r="K29" s="155"/>
      <c r="L29" s="155"/>
      <c r="M29" s="155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16.5" customHeight="1" x14ac:dyDescent="0.25">
      <c r="A31" s="22"/>
      <c r="B31" s="23"/>
      <c r="C31" s="23"/>
      <c r="D31" s="23"/>
      <c r="E31" s="23"/>
      <c r="F31" s="24" t="s">
        <v>24</v>
      </c>
      <c r="G31" s="24"/>
      <c r="H31" s="24"/>
      <c r="I31" s="24"/>
      <c r="J31" s="24"/>
      <c r="K31" s="24"/>
      <c r="L31" s="23"/>
      <c r="M31" s="23"/>
    </row>
    <row r="32" spans="1:26" ht="12.75" customHeight="1" x14ac:dyDescent="0.2"/>
    <row r="33" spans="2:14" ht="12.75" customHeight="1" x14ac:dyDescent="0.2"/>
    <row r="34" spans="2:14" ht="12.75" customHeight="1" x14ac:dyDescent="0.2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</row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sortState ref="A6:F23">
    <sortCondition descending="1" ref="B6:B23"/>
    <sortCondition descending="1" ref="E6:E23"/>
    <sortCondition ref="A6:A23"/>
  </sortState>
  <mergeCells count="2">
    <mergeCell ref="A2:M2"/>
    <mergeCell ref="B34:N34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6"/>
  <sheetViews>
    <sheetView showGridLines="0" topLeftCell="A2" zoomScale="75" zoomScaleNormal="75" workbookViewId="0">
      <selection activeCell="C11" sqref="C11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12</v>
      </c>
      <c r="B6" s="47">
        <v>17</v>
      </c>
      <c r="C6" s="47">
        <v>7</v>
      </c>
      <c r="D6" s="46">
        <v>1</v>
      </c>
      <c r="E6" s="47">
        <v>608</v>
      </c>
      <c r="F6" s="161">
        <v>2.4285714285714284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47">
        <v>17</v>
      </c>
      <c r="C7" s="47">
        <v>7</v>
      </c>
      <c r="D7" s="46">
        <v>1</v>
      </c>
      <c r="E7" s="47">
        <v>593</v>
      </c>
      <c r="F7" s="161">
        <v>2.4285714285714284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140</v>
      </c>
      <c r="B8" s="167">
        <v>15</v>
      </c>
      <c r="C8" s="47">
        <v>6</v>
      </c>
      <c r="D8" s="168">
        <f>SUM(C8/6)</f>
        <v>1</v>
      </c>
      <c r="E8" s="47">
        <v>568</v>
      </c>
      <c r="F8" s="161">
        <f>SUM(B8/C8)</f>
        <v>2.5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36</v>
      </c>
      <c r="B9" s="47">
        <v>15</v>
      </c>
      <c r="C9" s="47">
        <v>7</v>
      </c>
      <c r="D9" s="168">
        <v>1</v>
      </c>
      <c r="E9" s="47">
        <v>565</v>
      </c>
      <c r="F9" s="161">
        <v>2.1428571428571428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26</v>
      </c>
      <c r="B10" s="167">
        <v>12</v>
      </c>
      <c r="C10" s="47">
        <v>7</v>
      </c>
      <c r="D10" s="168">
        <v>1</v>
      </c>
      <c r="E10" s="47">
        <v>400</v>
      </c>
      <c r="F10" s="161">
        <v>1.7142857142857142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29</v>
      </c>
      <c r="B11" s="167">
        <v>12</v>
      </c>
      <c r="C11" s="47">
        <v>7</v>
      </c>
      <c r="D11" s="168">
        <v>1</v>
      </c>
      <c r="E11" s="47">
        <v>398</v>
      </c>
      <c r="F11" s="161">
        <v>1.7142857142857142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32</v>
      </c>
      <c r="B12" s="167">
        <v>12</v>
      </c>
      <c r="C12" s="47">
        <v>6</v>
      </c>
      <c r="D12" s="168">
        <v>1</v>
      </c>
      <c r="E12" s="47">
        <v>355</v>
      </c>
      <c r="F12" s="161">
        <v>2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22</v>
      </c>
      <c r="B13" s="47">
        <v>11</v>
      </c>
      <c r="C13" s="47">
        <v>6</v>
      </c>
      <c r="D13" s="46">
        <v>1</v>
      </c>
      <c r="E13" s="47">
        <v>457</v>
      </c>
      <c r="F13" s="161">
        <v>1.8333333333333333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30</v>
      </c>
      <c r="B14" s="47">
        <v>9</v>
      </c>
      <c r="C14" s="47">
        <v>5</v>
      </c>
      <c r="D14" s="46">
        <v>1</v>
      </c>
      <c r="E14" s="47">
        <v>328</v>
      </c>
      <c r="F14" s="161">
        <v>1.8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31</v>
      </c>
      <c r="B15" s="47">
        <v>8</v>
      </c>
      <c r="C15" s="47">
        <v>4</v>
      </c>
      <c r="D15" s="168">
        <v>1</v>
      </c>
      <c r="E15" s="47">
        <v>230</v>
      </c>
      <c r="F15" s="161">
        <v>2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23</v>
      </c>
      <c r="B16" s="47">
        <v>5</v>
      </c>
      <c r="C16" s="47">
        <v>2</v>
      </c>
      <c r="D16" s="46">
        <v>1</v>
      </c>
      <c r="E16" s="47">
        <v>151</v>
      </c>
      <c r="F16" s="161">
        <v>2.5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34</v>
      </c>
      <c r="B17" s="47">
        <v>2</v>
      </c>
      <c r="C17" s="47">
        <v>1</v>
      </c>
      <c r="D17" s="168">
        <v>1</v>
      </c>
      <c r="E17" s="47">
        <v>58</v>
      </c>
      <c r="F17" s="161">
        <v>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33</v>
      </c>
      <c r="B18" s="47">
        <v>2</v>
      </c>
      <c r="C18" s="47">
        <v>1</v>
      </c>
      <c r="D18" s="168">
        <v>1</v>
      </c>
      <c r="E18" s="47">
        <v>53</v>
      </c>
      <c r="F18" s="161">
        <v>2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21</v>
      </c>
      <c r="B19" s="47">
        <v>1</v>
      </c>
      <c r="C19" s="47">
        <v>2</v>
      </c>
      <c r="D19" s="46">
        <v>1</v>
      </c>
      <c r="E19" s="47">
        <v>72</v>
      </c>
      <c r="F19" s="161">
        <v>0.5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 x14ac:dyDescent="0.35">
      <c r="A20" s="18" t="s">
        <v>68</v>
      </c>
      <c r="B20" s="12">
        <f>SUM(B6:B19)</f>
        <v>138</v>
      </c>
      <c r="C20" s="12">
        <f>SUM(C6:C19)</f>
        <v>68</v>
      </c>
      <c r="D20" s="12" t="s">
        <v>49</v>
      </c>
      <c r="E20" s="12">
        <f>SUM(E6:E19)</f>
        <v>4836</v>
      </c>
      <c r="F20" s="45">
        <f>AVERAGE(F6:F19)</f>
        <v>1.9687074829931972</v>
      </c>
      <c r="G20" s="19"/>
      <c r="H20" s="19"/>
      <c r="I20" s="19"/>
      <c r="J20" s="19"/>
      <c r="K20" s="153"/>
      <c r="L20" s="154"/>
      <c r="M20" s="154"/>
    </row>
    <row r="21" spans="1:26" ht="24" customHeight="1" x14ac:dyDescent="0.25">
      <c r="A21" s="17"/>
      <c r="B21" s="135" t="s">
        <v>141</v>
      </c>
      <c r="C21" s="135" t="s">
        <v>142</v>
      </c>
      <c r="D21" s="135" t="s">
        <v>143</v>
      </c>
      <c r="E21" s="135" t="s">
        <v>144</v>
      </c>
      <c r="F21" s="135" t="s">
        <v>151</v>
      </c>
      <c r="G21" s="20"/>
      <c r="H21" s="20"/>
      <c r="I21" s="151"/>
      <c r="J21" s="156"/>
      <c r="K21" s="156"/>
      <c r="L21" s="156"/>
    </row>
    <row r="22" spans="1:26" ht="24" customHeight="1" x14ac:dyDescent="0.25">
      <c r="A22" s="17" t="s">
        <v>150</v>
      </c>
      <c r="B22" s="20">
        <v>204</v>
      </c>
      <c r="C22" s="20">
        <v>205</v>
      </c>
      <c r="D22" s="20">
        <v>102</v>
      </c>
      <c r="E22" s="20">
        <v>103</v>
      </c>
      <c r="F22" s="20">
        <f>SUM(B22:E22)</f>
        <v>614</v>
      </c>
      <c r="G22" s="20"/>
      <c r="H22" s="20"/>
      <c r="I22" s="151"/>
      <c r="J22" s="156"/>
      <c r="K22" s="156"/>
      <c r="L22" s="156"/>
    </row>
    <row r="23" spans="1:26" ht="24" customHeight="1" x14ac:dyDescent="0.25">
      <c r="A23" s="17" t="s">
        <v>149</v>
      </c>
      <c r="B23" s="20">
        <v>210</v>
      </c>
      <c r="C23" s="20">
        <v>210</v>
      </c>
      <c r="D23" s="20">
        <v>105</v>
      </c>
      <c r="E23" s="20">
        <v>105</v>
      </c>
      <c r="F23" s="20">
        <f>SUM(B23:E23)</f>
        <v>630</v>
      </c>
      <c r="G23" s="20"/>
      <c r="H23" s="20"/>
      <c r="I23" s="151"/>
      <c r="J23" s="156"/>
      <c r="K23" s="156"/>
      <c r="L23" s="156"/>
    </row>
    <row r="24" spans="1:26" ht="24" customHeight="1" x14ac:dyDescent="0.25">
      <c r="A24" s="17"/>
      <c r="B24" s="132">
        <f>(B22/B23)</f>
        <v>0.97142857142857142</v>
      </c>
      <c r="C24" s="132">
        <f t="shared" ref="C24:E24" si="0">(C22/C23)</f>
        <v>0.97619047619047616</v>
      </c>
      <c r="D24" s="132">
        <f t="shared" si="0"/>
        <v>0.97142857142857142</v>
      </c>
      <c r="E24" s="132">
        <f t="shared" si="0"/>
        <v>0.98095238095238091</v>
      </c>
      <c r="F24" s="132">
        <f>(F22/F23)</f>
        <v>0.97460317460317458</v>
      </c>
      <c r="G24" s="21"/>
      <c r="H24" s="21"/>
      <c r="I24" s="152"/>
      <c r="J24" s="156"/>
      <c r="K24" s="156"/>
      <c r="L24" s="156"/>
    </row>
    <row r="25" spans="1:26" ht="24" customHeight="1" x14ac:dyDescent="0.25">
      <c r="A25" s="17"/>
      <c r="B25" s="20"/>
      <c r="C25" s="20"/>
      <c r="D25" s="20"/>
      <c r="E25" s="21"/>
      <c r="F25" s="21"/>
      <c r="G25" s="21"/>
      <c r="H25" s="21"/>
      <c r="I25" s="21"/>
      <c r="J25" s="21"/>
      <c r="K25" s="155"/>
      <c r="L25" s="155"/>
      <c r="M25" s="155"/>
    </row>
    <row r="26" spans="1:26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6" ht="16.5" customHeight="1" x14ac:dyDescent="0.25">
      <c r="A27" s="22"/>
      <c r="B27" s="23"/>
      <c r="C27" s="23"/>
      <c r="D27" s="23"/>
      <c r="E27" s="23"/>
      <c r="F27" s="24" t="s">
        <v>24</v>
      </c>
      <c r="G27" s="24"/>
      <c r="H27" s="24"/>
      <c r="I27" s="24"/>
      <c r="J27" s="24"/>
      <c r="K27" s="24"/>
      <c r="L27" s="23"/>
      <c r="M27" s="23"/>
    </row>
    <row r="28" spans="1:26" ht="12.75" customHeight="1" x14ac:dyDescent="0.2"/>
    <row r="29" spans="1:26" ht="12.75" customHeight="1" x14ac:dyDescent="0.2"/>
    <row r="30" spans="1:26" ht="12.75" customHeight="1" x14ac:dyDescent="0.2"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</row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sortState ref="A6:F19">
    <sortCondition descending="1" ref="B6:B19"/>
    <sortCondition descending="1" ref="E6:E19"/>
    <sortCondition ref="A6:A19"/>
  </sortState>
  <mergeCells count="2">
    <mergeCell ref="A2:M2"/>
    <mergeCell ref="B30:N30"/>
  </mergeCells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2"/>
  <sheetViews>
    <sheetView showGridLines="0" topLeftCell="A2" zoomScale="75" zoomScaleNormal="75" workbookViewId="0">
      <selection activeCell="A8" sqref="A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36</v>
      </c>
      <c r="B6" s="47">
        <v>20</v>
      </c>
      <c r="C6" s="47">
        <v>7</v>
      </c>
      <c r="D6" s="168">
        <v>1</v>
      </c>
      <c r="E6" s="47">
        <v>694</v>
      </c>
      <c r="F6" s="161"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26</v>
      </c>
      <c r="B7" s="47">
        <v>20</v>
      </c>
      <c r="C7" s="47">
        <v>7</v>
      </c>
      <c r="D7" s="168">
        <v>1</v>
      </c>
      <c r="E7" s="47">
        <v>693</v>
      </c>
      <c r="F7" s="161">
        <v>2.8571428571428572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140</v>
      </c>
      <c r="B8" s="167">
        <v>20</v>
      </c>
      <c r="C8" s="47">
        <v>7</v>
      </c>
      <c r="D8" s="168">
        <f>SUM(C8/7)</f>
        <v>1</v>
      </c>
      <c r="E8" s="47">
        <v>686</v>
      </c>
      <c r="F8" s="161">
        <f>SUM(B8/C8)</f>
        <v>2.8571428571428572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48</v>
      </c>
      <c r="B9" s="47">
        <v>19</v>
      </c>
      <c r="C9" s="47">
        <v>7</v>
      </c>
      <c r="D9" s="46">
        <v>1</v>
      </c>
      <c r="E9" s="47">
        <v>667</v>
      </c>
      <c r="F9" s="161">
        <v>2.7142857142857144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47">
        <v>18</v>
      </c>
      <c r="C10" s="47">
        <v>7</v>
      </c>
      <c r="D10" s="46">
        <v>1</v>
      </c>
      <c r="E10" s="47">
        <v>630</v>
      </c>
      <c r="F10" s="161">
        <v>2.5714285714285716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29</v>
      </c>
      <c r="B11" s="47">
        <v>14</v>
      </c>
      <c r="C11" s="167">
        <v>5</v>
      </c>
      <c r="D11" s="46">
        <v>1</v>
      </c>
      <c r="E11" s="47">
        <v>477</v>
      </c>
      <c r="F11" s="161">
        <v>2.8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17</v>
      </c>
      <c r="B12" s="47">
        <v>13</v>
      </c>
      <c r="C12" s="47">
        <v>7</v>
      </c>
      <c r="D12" s="46">
        <v>1</v>
      </c>
      <c r="E12" s="47">
        <v>509</v>
      </c>
      <c r="F12" s="161">
        <v>1.8571428571428572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22</v>
      </c>
      <c r="B13" s="47">
        <v>12</v>
      </c>
      <c r="C13" s="47">
        <v>7</v>
      </c>
      <c r="D13" s="46">
        <v>1</v>
      </c>
      <c r="E13" s="47">
        <v>449</v>
      </c>
      <c r="F13" s="161">
        <v>1.7142857142857142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32</v>
      </c>
      <c r="B14" s="47">
        <v>3</v>
      </c>
      <c r="C14" s="167">
        <v>1</v>
      </c>
      <c r="D14" s="168">
        <v>1</v>
      </c>
      <c r="E14" s="47">
        <v>100</v>
      </c>
      <c r="F14" s="161">
        <v>3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30</v>
      </c>
      <c r="B15" s="47">
        <v>1</v>
      </c>
      <c r="C15" s="47">
        <v>1</v>
      </c>
      <c r="D15" s="46">
        <v>1</v>
      </c>
      <c r="E15" s="47">
        <v>32</v>
      </c>
      <c r="F15" s="161">
        <v>1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24" customHeight="1" x14ac:dyDescent="0.35">
      <c r="A16" s="18" t="s">
        <v>169</v>
      </c>
      <c r="B16" s="12">
        <f>SUM(B6:B15)</f>
        <v>140</v>
      </c>
      <c r="C16" s="12">
        <f>SUM(C6:C15)</f>
        <v>56</v>
      </c>
      <c r="D16" s="12" t="s">
        <v>49</v>
      </c>
      <c r="E16" s="12">
        <f>SUM(E6:E15)</f>
        <v>4937</v>
      </c>
      <c r="F16" s="45">
        <f>AVERAGE(F6:F15)</f>
        <v>2.4228571428571426</v>
      </c>
      <c r="G16" s="19"/>
      <c r="H16" s="19"/>
      <c r="I16" s="19"/>
      <c r="J16" s="19"/>
      <c r="K16" s="153"/>
      <c r="L16" s="154"/>
      <c r="M16" s="154"/>
    </row>
    <row r="17" spans="1:14" ht="24" customHeight="1" x14ac:dyDescent="0.25">
      <c r="A17" s="17"/>
      <c r="B17" s="135" t="s">
        <v>141</v>
      </c>
      <c r="C17" s="135" t="s">
        <v>142</v>
      </c>
      <c r="D17" s="135" t="s">
        <v>143</v>
      </c>
      <c r="E17" s="135" t="s">
        <v>144</v>
      </c>
      <c r="F17" s="135" t="s">
        <v>151</v>
      </c>
      <c r="G17" s="20"/>
      <c r="H17" s="20"/>
      <c r="I17" s="151"/>
      <c r="J17" s="156"/>
      <c r="K17" s="156"/>
      <c r="L17" s="156"/>
    </row>
    <row r="18" spans="1:14" ht="24" customHeight="1" x14ac:dyDescent="0.25">
      <c r="A18" s="17" t="s">
        <v>150</v>
      </c>
      <c r="B18" s="20">
        <v>208</v>
      </c>
      <c r="C18" s="20">
        <v>208</v>
      </c>
      <c r="D18" s="20">
        <v>103</v>
      </c>
      <c r="E18" s="20">
        <v>104</v>
      </c>
      <c r="F18" s="20">
        <f>SUM(B18:E18)</f>
        <v>623</v>
      </c>
      <c r="G18" s="20"/>
      <c r="H18" s="20"/>
      <c r="I18" s="151"/>
      <c r="J18" s="156"/>
      <c r="K18" s="156"/>
      <c r="L18" s="156"/>
    </row>
    <row r="19" spans="1:14" ht="24" customHeight="1" x14ac:dyDescent="0.25">
      <c r="A19" s="17" t="s">
        <v>149</v>
      </c>
      <c r="B19" s="20">
        <v>210</v>
      </c>
      <c r="C19" s="20">
        <v>210</v>
      </c>
      <c r="D19" s="20">
        <v>105</v>
      </c>
      <c r="E19" s="20">
        <v>105</v>
      </c>
      <c r="F19" s="20">
        <f>SUM(B19:E19)</f>
        <v>630</v>
      </c>
      <c r="G19" s="20"/>
      <c r="H19" s="20"/>
      <c r="I19" s="151"/>
      <c r="J19" s="156"/>
      <c r="K19" s="156"/>
      <c r="L19" s="156"/>
    </row>
    <row r="20" spans="1:14" ht="24" customHeight="1" x14ac:dyDescent="0.25">
      <c r="A20" s="17"/>
      <c r="B20" s="132">
        <f>(B18/B19)</f>
        <v>0.99047619047619051</v>
      </c>
      <c r="C20" s="132">
        <f t="shared" ref="C20:E20" si="0">(C18/C19)</f>
        <v>0.99047619047619051</v>
      </c>
      <c r="D20" s="132">
        <f t="shared" si="0"/>
        <v>0.98095238095238091</v>
      </c>
      <c r="E20" s="132">
        <f t="shared" si="0"/>
        <v>0.99047619047619051</v>
      </c>
      <c r="F20" s="132">
        <f>(F18/F19)</f>
        <v>0.98888888888888893</v>
      </c>
      <c r="G20" s="21"/>
      <c r="H20" s="21"/>
      <c r="I20" s="152"/>
      <c r="J20" s="156"/>
      <c r="K20" s="156"/>
      <c r="L20" s="156"/>
    </row>
    <row r="21" spans="1:14" ht="24" customHeight="1" x14ac:dyDescent="0.25">
      <c r="A21" s="17"/>
      <c r="B21" s="20"/>
      <c r="C21" s="20"/>
      <c r="D21" s="20"/>
      <c r="E21" s="21"/>
      <c r="F21" s="21"/>
      <c r="G21" s="21"/>
      <c r="H21" s="21"/>
      <c r="I21" s="21"/>
      <c r="J21" s="21"/>
      <c r="K21" s="155"/>
      <c r="L21" s="155"/>
      <c r="M21" s="155"/>
    </row>
    <row r="22" spans="1:14" ht="24" customHeight="1" x14ac:dyDescent="0.25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16.5" customHeight="1" x14ac:dyDescent="0.25">
      <c r="A23" s="22"/>
      <c r="B23" s="23"/>
      <c r="C23" s="23"/>
      <c r="D23" s="23"/>
      <c r="E23" s="23"/>
      <c r="F23" s="24" t="s">
        <v>24</v>
      </c>
      <c r="G23" s="24"/>
      <c r="H23" s="24"/>
      <c r="I23" s="24"/>
      <c r="J23" s="24"/>
      <c r="K23" s="24"/>
      <c r="L23" s="23"/>
      <c r="M23" s="23"/>
    </row>
    <row r="24" spans="1:14" ht="12.75" customHeight="1" x14ac:dyDescent="0.2"/>
    <row r="25" spans="1:14" ht="12.75" customHeight="1" x14ac:dyDescent="0.2"/>
    <row r="26" spans="1:14" ht="12.75" customHeight="1" x14ac:dyDescent="0.2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</row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</sheetData>
  <sortState ref="A6:F15">
    <sortCondition descending="1" ref="B6:B15"/>
    <sortCondition descending="1" ref="E6:E15"/>
    <sortCondition ref="A6:A15"/>
  </sortState>
  <mergeCells count="2">
    <mergeCell ref="A2:M2"/>
    <mergeCell ref="B26:N26"/>
  </mergeCells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7"/>
  <sheetViews>
    <sheetView showGridLines="0" topLeftCell="A2" zoomScale="75" zoomScaleNormal="75" workbookViewId="0">
      <selection activeCell="A6" sqref="A6:A20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140</v>
      </c>
      <c r="B6" s="167">
        <v>20</v>
      </c>
      <c r="C6" s="47">
        <v>7</v>
      </c>
      <c r="D6" s="168">
        <f>SUM(C6/7)</f>
        <v>1</v>
      </c>
      <c r="E6" s="47">
        <v>688</v>
      </c>
      <c r="F6" s="161">
        <f>SUM(B6/C6)</f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12</v>
      </c>
      <c r="B7" s="47">
        <v>18</v>
      </c>
      <c r="C7" s="47">
        <v>7</v>
      </c>
      <c r="D7" s="46">
        <f>SUM(C7/7)</f>
        <v>1</v>
      </c>
      <c r="E7" s="47">
        <v>655</v>
      </c>
      <c r="F7" s="161">
        <f>SUM(B7/C7)</f>
        <v>2.5714285714285716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47">
        <v>16</v>
      </c>
      <c r="C8" s="47">
        <v>7</v>
      </c>
      <c r="D8" s="168">
        <v>1</v>
      </c>
      <c r="E8" s="47">
        <v>602</v>
      </c>
      <c r="F8" s="161">
        <v>2.2857142857142856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13</v>
      </c>
      <c r="B9" s="47">
        <v>15</v>
      </c>
      <c r="C9" s="47">
        <v>7</v>
      </c>
      <c r="D9" s="46">
        <v>1</v>
      </c>
      <c r="E9" s="47">
        <v>558</v>
      </c>
      <c r="F9" s="161">
        <v>2.1428571428571428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26</v>
      </c>
      <c r="B10" s="167">
        <v>14</v>
      </c>
      <c r="C10" s="47">
        <v>7</v>
      </c>
      <c r="D10" s="168">
        <v>1</v>
      </c>
      <c r="E10" s="47">
        <v>472</v>
      </c>
      <c r="F10" s="161">
        <v>2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29</v>
      </c>
      <c r="B11" s="167">
        <v>13</v>
      </c>
      <c r="C11" s="47">
        <v>7</v>
      </c>
      <c r="D11" s="168">
        <v>1</v>
      </c>
      <c r="E11" s="47">
        <v>455</v>
      </c>
      <c r="F11" s="161">
        <v>1.8571428571428572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32</v>
      </c>
      <c r="B12" s="47">
        <v>10</v>
      </c>
      <c r="C12" s="47">
        <v>7</v>
      </c>
      <c r="D12" s="168">
        <v>1</v>
      </c>
      <c r="E12" s="47">
        <v>324</v>
      </c>
      <c r="F12" s="161">
        <v>1.4285714285714286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31</v>
      </c>
      <c r="B13" s="47">
        <v>8</v>
      </c>
      <c r="C13" s="167">
        <v>6</v>
      </c>
      <c r="D13" s="46">
        <v>1</v>
      </c>
      <c r="E13" s="167">
        <v>283</v>
      </c>
      <c r="F13" s="161">
        <v>1.3333333333333333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19</v>
      </c>
      <c r="B14" s="47">
        <v>7</v>
      </c>
      <c r="C14" s="47">
        <v>7</v>
      </c>
      <c r="D14" s="46">
        <v>1</v>
      </c>
      <c r="E14" s="47">
        <v>309</v>
      </c>
      <c r="F14" s="161">
        <v>1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22</v>
      </c>
      <c r="B15" s="47">
        <v>7</v>
      </c>
      <c r="C15" s="47">
        <v>6</v>
      </c>
      <c r="D15" s="46">
        <v>1</v>
      </c>
      <c r="E15" s="47">
        <v>259</v>
      </c>
      <c r="F15" s="161">
        <v>1.1666666666666667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47">
        <v>5</v>
      </c>
      <c r="C16" s="167">
        <v>6</v>
      </c>
      <c r="D16" s="46">
        <v>1</v>
      </c>
      <c r="E16" s="47">
        <v>271</v>
      </c>
      <c r="F16" s="161">
        <v>0.83333333333333337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17</v>
      </c>
      <c r="B17" s="47">
        <v>4</v>
      </c>
      <c r="C17" s="47">
        <v>6</v>
      </c>
      <c r="D17" s="46">
        <v>1</v>
      </c>
      <c r="E17" s="47">
        <v>260</v>
      </c>
      <c r="F17" s="161">
        <v>0.66666666666666663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34</v>
      </c>
      <c r="B18" s="47">
        <v>3</v>
      </c>
      <c r="C18" s="47">
        <v>2</v>
      </c>
      <c r="D18" s="168">
        <v>1</v>
      </c>
      <c r="E18" s="47">
        <v>92</v>
      </c>
      <c r="F18" s="161">
        <v>1.5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15</v>
      </c>
      <c r="B19" s="47">
        <v>1</v>
      </c>
      <c r="C19" s="47">
        <v>1</v>
      </c>
      <c r="D19" s="46">
        <v>1</v>
      </c>
      <c r="E19" s="47">
        <v>42</v>
      </c>
      <c r="F19" s="161">
        <v>1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18</v>
      </c>
      <c r="B20" s="47">
        <v>1</v>
      </c>
      <c r="C20" s="47">
        <v>1</v>
      </c>
      <c r="D20" s="46">
        <v>1</v>
      </c>
      <c r="E20" s="47">
        <v>30</v>
      </c>
      <c r="F20" s="161">
        <v>1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24" customHeight="1" x14ac:dyDescent="0.35">
      <c r="A21" s="18" t="s">
        <v>105</v>
      </c>
      <c r="B21" s="12">
        <f>SUM(B6:B20)</f>
        <v>142</v>
      </c>
      <c r="C21" s="12">
        <f>SUM(C6:C20)</f>
        <v>84</v>
      </c>
      <c r="D21" s="12" t="s">
        <v>49</v>
      </c>
      <c r="E21" s="12">
        <f>SUM(E6:E20)</f>
        <v>5300</v>
      </c>
      <c r="F21" s="45">
        <f>AVERAGE(F6:F20)</f>
        <v>1.5761904761904764</v>
      </c>
      <c r="G21" s="19"/>
      <c r="H21" s="19"/>
      <c r="I21" s="19"/>
      <c r="J21" s="19"/>
      <c r="K21" s="153"/>
      <c r="L21" s="154"/>
      <c r="M21" s="154"/>
    </row>
    <row r="22" spans="1:26" ht="24" customHeight="1" x14ac:dyDescent="0.25">
      <c r="A22" s="17"/>
      <c r="B22" s="135" t="s">
        <v>141</v>
      </c>
      <c r="C22" s="135" t="s">
        <v>142</v>
      </c>
      <c r="D22" s="135" t="s">
        <v>143</v>
      </c>
      <c r="E22" s="135" t="s">
        <v>144</v>
      </c>
      <c r="F22" s="135" t="s">
        <v>151</v>
      </c>
      <c r="G22" s="20"/>
      <c r="H22" s="20"/>
      <c r="I22" s="151"/>
      <c r="J22" s="156"/>
      <c r="K22" s="156"/>
      <c r="L22" s="156"/>
    </row>
    <row r="23" spans="1:26" ht="24" customHeight="1" x14ac:dyDescent="0.25">
      <c r="A23" s="17" t="s">
        <v>150</v>
      </c>
      <c r="B23" s="20">
        <v>204</v>
      </c>
      <c r="C23" s="20">
        <v>202</v>
      </c>
      <c r="D23" s="20">
        <v>104</v>
      </c>
      <c r="E23" s="20">
        <v>103</v>
      </c>
      <c r="F23" s="20">
        <f>SUM(B23:E23)</f>
        <v>613</v>
      </c>
      <c r="G23" s="20"/>
      <c r="H23" s="20"/>
      <c r="I23" s="151"/>
      <c r="J23" s="156"/>
      <c r="K23" s="156"/>
      <c r="L23" s="156"/>
    </row>
    <row r="24" spans="1:26" ht="24" customHeight="1" x14ac:dyDescent="0.25">
      <c r="A24" s="17" t="s">
        <v>149</v>
      </c>
      <c r="B24" s="20">
        <v>210</v>
      </c>
      <c r="C24" s="20">
        <v>210</v>
      </c>
      <c r="D24" s="20">
        <v>105</v>
      </c>
      <c r="E24" s="20">
        <v>105</v>
      </c>
      <c r="F24" s="20">
        <f>SUM(B24:E24)</f>
        <v>630</v>
      </c>
      <c r="G24" s="20"/>
      <c r="H24" s="20"/>
      <c r="I24" s="151"/>
      <c r="J24" s="156"/>
      <c r="K24" s="156"/>
      <c r="L24" s="156"/>
    </row>
    <row r="25" spans="1:26" ht="24" customHeight="1" x14ac:dyDescent="0.25">
      <c r="A25" s="17"/>
      <c r="B25" s="132">
        <f>(B23/B24)</f>
        <v>0.97142857142857142</v>
      </c>
      <c r="C25" s="132">
        <f t="shared" ref="C25:E25" si="0">(C23/C24)</f>
        <v>0.96190476190476193</v>
      </c>
      <c r="D25" s="132">
        <f t="shared" si="0"/>
        <v>0.99047619047619051</v>
      </c>
      <c r="E25" s="132">
        <f t="shared" si="0"/>
        <v>0.98095238095238091</v>
      </c>
      <c r="F25" s="132">
        <f>(F23/F24)</f>
        <v>0.973015873015873</v>
      </c>
      <c r="G25" s="21"/>
      <c r="H25" s="21"/>
      <c r="I25" s="152"/>
      <c r="J25" s="156"/>
      <c r="K25" s="156"/>
      <c r="L25" s="156"/>
    </row>
    <row r="26" spans="1:26" ht="24" customHeight="1" x14ac:dyDescent="0.25">
      <c r="A26" s="17"/>
      <c r="B26" s="20"/>
      <c r="C26" s="20"/>
      <c r="D26" s="20"/>
      <c r="E26" s="21"/>
      <c r="F26" s="21"/>
      <c r="G26" s="21"/>
      <c r="H26" s="21"/>
      <c r="I26" s="21"/>
      <c r="J26" s="21"/>
      <c r="K26" s="155"/>
      <c r="L26" s="155"/>
      <c r="M26" s="155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16.5" customHeight="1" x14ac:dyDescent="0.25">
      <c r="A28" s="22"/>
      <c r="B28" s="23"/>
      <c r="C28" s="23"/>
      <c r="D28" s="23"/>
      <c r="E28" s="23"/>
      <c r="F28" s="24" t="s">
        <v>24</v>
      </c>
      <c r="G28" s="24"/>
      <c r="H28" s="24"/>
      <c r="I28" s="24"/>
      <c r="J28" s="24"/>
      <c r="K28" s="24"/>
      <c r="L28" s="23"/>
      <c r="M28" s="23"/>
    </row>
    <row r="29" spans="1:26" ht="12.75" customHeight="1" x14ac:dyDescent="0.2"/>
    <row r="30" spans="1:26" ht="12.75" customHeight="1" x14ac:dyDescent="0.2"/>
    <row r="31" spans="1:26" ht="12.75" customHeight="1" x14ac:dyDescent="0.2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ref="A6:F20">
    <sortCondition descending="1" ref="B6:B20"/>
    <sortCondition descending="1" ref="E6:E20"/>
    <sortCondition ref="A6:A20"/>
  </sortState>
  <mergeCells count="2">
    <mergeCell ref="A2:M2"/>
    <mergeCell ref="B31:N31"/>
  </mergeCells>
  <pageMargins left="0.7" right="0.7" top="0.75" bottom="0.75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3"/>
  <sheetViews>
    <sheetView showGridLines="0" topLeftCell="A2" zoomScale="75" zoomScaleNormal="75" workbookViewId="0">
      <selection activeCell="A9" sqref="A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12</v>
      </c>
      <c r="B6" s="47">
        <v>21</v>
      </c>
      <c r="C6" s="47">
        <v>7</v>
      </c>
      <c r="D6" s="46">
        <v>1</v>
      </c>
      <c r="E6" s="47">
        <v>700</v>
      </c>
      <c r="F6" s="161">
        <v>3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35</v>
      </c>
      <c r="B7" s="47">
        <v>20</v>
      </c>
      <c r="C7" s="47">
        <v>7</v>
      </c>
      <c r="D7" s="46">
        <v>1</v>
      </c>
      <c r="E7" s="47">
        <v>683</v>
      </c>
      <c r="F7" s="161">
        <v>2.8571428571428572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167">
        <v>18</v>
      </c>
      <c r="C8" s="47">
        <v>7</v>
      </c>
      <c r="D8" s="168">
        <v>1</v>
      </c>
      <c r="E8" s="47">
        <v>669</v>
      </c>
      <c r="F8" s="161"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140</v>
      </c>
      <c r="B9" s="167">
        <v>16</v>
      </c>
      <c r="C9" s="47">
        <v>7</v>
      </c>
      <c r="D9" s="168">
        <f>SUM(C9/7)</f>
        <v>1</v>
      </c>
      <c r="E9" s="167">
        <v>646</v>
      </c>
      <c r="F9" s="161">
        <f>SUM(B9/C9)</f>
        <v>2.2857142857142856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48</v>
      </c>
      <c r="B10" s="47">
        <v>16</v>
      </c>
      <c r="C10" s="47">
        <v>7</v>
      </c>
      <c r="D10" s="46">
        <v>1</v>
      </c>
      <c r="E10" s="47">
        <v>571</v>
      </c>
      <c r="F10" s="161">
        <v>2.2857142857142856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167">
        <v>16</v>
      </c>
      <c r="C11" s="47">
        <v>7</v>
      </c>
      <c r="D11" s="168">
        <v>1</v>
      </c>
      <c r="E11" s="47">
        <v>548</v>
      </c>
      <c r="F11" s="161">
        <v>2.2857142857142856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19</v>
      </c>
      <c r="B12" s="47">
        <v>16</v>
      </c>
      <c r="C12" s="47">
        <v>6</v>
      </c>
      <c r="D12" s="46">
        <v>1</v>
      </c>
      <c r="E12" s="47">
        <v>506</v>
      </c>
      <c r="F12" s="161">
        <v>2.6666666666666665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34</v>
      </c>
      <c r="B13" s="47">
        <v>13</v>
      </c>
      <c r="C13" s="47">
        <v>7</v>
      </c>
      <c r="D13" s="168">
        <f>SUM(C13/7)</f>
        <v>1</v>
      </c>
      <c r="E13" s="47">
        <v>486</v>
      </c>
      <c r="F13" s="161">
        <f>SUM(B13/C13)</f>
        <v>1.8571428571428572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21</v>
      </c>
      <c r="B14" s="47">
        <v>8</v>
      </c>
      <c r="C14" s="47">
        <v>3</v>
      </c>
      <c r="D14" s="46">
        <v>1</v>
      </c>
      <c r="E14" s="47">
        <v>259</v>
      </c>
      <c r="F14" s="161">
        <v>2.6666666666666665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22</v>
      </c>
      <c r="B15" s="47">
        <v>6</v>
      </c>
      <c r="C15" s="47">
        <v>4</v>
      </c>
      <c r="D15" s="46">
        <v>1</v>
      </c>
      <c r="E15" s="47">
        <v>243</v>
      </c>
      <c r="F15" s="161">
        <v>1.5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17</v>
      </c>
      <c r="B16" s="47">
        <v>5</v>
      </c>
      <c r="C16" s="47">
        <v>3</v>
      </c>
      <c r="D16" s="46">
        <v>1</v>
      </c>
      <c r="E16" s="47">
        <v>180</v>
      </c>
      <c r="F16" s="161">
        <v>1.6666666666666667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14" ht="24" customHeight="1" x14ac:dyDescent="0.35">
      <c r="A17" s="18" t="s">
        <v>117</v>
      </c>
      <c r="B17" s="12">
        <f>SUM(B6:B16)</f>
        <v>155</v>
      </c>
      <c r="C17" s="12">
        <f>SUM(C6:C16)</f>
        <v>65</v>
      </c>
      <c r="D17" s="12" t="s">
        <v>49</v>
      </c>
      <c r="E17" s="12">
        <f>SUM(E6:E16)</f>
        <v>5491</v>
      </c>
      <c r="F17" s="45">
        <f>AVERAGE(F6:F16)</f>
        <v>2.3311688311688314</v>
      </c>
      <c r="G17" s="19"/>
      <c r="H17" s="19"/>
      <c r="I17" s="19"/>
      <c r="J17" s="19"/>
      <c r="K17" s="153"/>
      <c r="L17" s="154"/>
      <c r="M17" s="154"/>
    </row>
    <row r="18" spans="1:14" ht="24" customHeight="1" x14ac:dyDescent="0.25">
      <c r="A18" s="17"/>
      <c r="B18" s="135" t="s">
        <v>141</v>
      </c>
      <c r="C18" s="135" t="s">
        <v>142</v>
      </c>
      <c r="D18" s="135" t="s">
        <v>143</v>
      </c>
      <c r="E18" s="135" t="s">
        <v>144</v>
      </c>
      <c r="F18" s="135" t="s">
        <v>151</v>
      </c>
      <c r="G18" s="20"/>
      <c r="H18" s="20"/>
      <c r="I18" s="151"/>
      <c r="J18" s="156"/>
      <c r="K18" s="156"/>
      <c r="L18" s="156"/>
    </row>
    <row r="19" spans="1:14" ht="24" customHeight="1" x14ac:dyDescent="0.25">
      <c r="A19" s="17" t="s">
        <v>150</v>
      </c>
      <c r="B19" s="20">
        <v>206</v>
      </c>
      <c r="C19" s="20">
        <v>208</v>
      </c>
      <c r="D19" s="20">
        <v>103</v>
      </c>
      <c r="E19" s="20">
        <v>104</v>
      </c>
      <c r="F19" s="20">
        <f>SUM(B19:E19)</f>
        <v>621</v>
      </c>
      <c r="G19" s="20"/>
      <c r="H19" s="20"/>
      <c r="I19" s="151"/>
      <c r="J19" s="156"/>
      <c r="K19" s="156"/>
      <c r="L19" s="156"/>
    </row>
    <row r="20" spans="1:14" ht="24" customHeight="1" x14ac:dyDescent="0.25">
      <c r="A20" s="17" t="s">
        <v>149</v>
      </c>
      <c r="B20" s="20">
        <v>210</v>
      </c>
      <c r="C20" s="20">
        <v>210</v>
      </c>
      <c r="D20" s="20">
        <v>105</v>
      </c>
      <c r="E20" s="20">
        <v>105</v>
      </c>
      <c r="F20" s="20">
        <f>SUM(B20:E20)</f>
        <v>630</v>
      </c>
      <c r="G20" s="20"/>
      <c r="H20" s="20"/>
      <c r="I20" s="151"/>
      <c r="J20" s="156"/>
      <c r="K20" s="156"/>
      <c r="L20" s="156"/>
    </row>
    <row r="21" spans="1:14" ht="24" customHeight="1" x14ac:dyDescent="0.25">
      <c r="A21" s="17"/>
      <c r="B21" s="132">
        <f>(B19/B20)</f>
        <v>0.98095238095238091</v>
      </c>
      <c r="C21" s="132">
        <f t="shared" ref="C21:E21" si="0">(C19/C20)</f>
        <v>0.99047619047619051</v>
      </c>
      <c r="D21" s="132">
        <f t="shared" si="0"/>
        <v>0.98095238095238091</v>
      </c>
      <c r="E21" s="132">
        <f t="shared" si="0"/>
        <v>0.99047619047619051</v>
      </c>
      <c r="F21" s="132">
        <f>(F19/F20)</f>
        <v>0.98571428571428577</v>
      </c>
      <c r="G21" s="21"/>
      <c r="H21" s="21"/>
      <c r="I21" s="152"/>
      <c r="J21" s="156"/>
      <c r="K21" s="156"/>
      <c r="L21" s="156"/>
    </row>
    <row r="22" spans="1:14" ht="24" customHeight="1" x14ac:dyDescent="0.25">
      <c r="A22" s="17"/>
      <c r="B22" s="20"/>
      <c r="C22" s="20"/>
      <c r="D22" s="20"/>
      <c r="E22" s="21"/>
      <c r="F22" s="21"/>
      <c r="G22" s="21"/>
      <c r="H22" s="21"/>
      <c r="I22" s="21"/>
      <c r="J22" s="21"/>
      <c r="K22" s="155"/>
      <c r="L22" s="155"/>
      <c r="M22" s="155"/>
    </row>
    <row r="23" spans="1:14" ht="24" customHeight="1" x14ac:dyDescent="0.25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16.5" customHeight="1" x14ac:dyDescent="0.25">
      <c r="A24" s="22"/>
      <c r="B24" s="23"/>
      <c r="C24" s="23"/>
      <c r="D24" s="23"/>
      <c r="E24" s="23"/>
      <c r="F24" s="24" t="s">
        <v>24</v>
      </c>
      <c r="G24" s="24"/>
      <c r="H24" s="24"/>
      <c r="I24" s="24"/>
      <c r="J24" s="24"/>
      <c r="K24" s="24"/>
      <c r="L24" s="23"/>
      <c r="M24" s="23"/>
    </row>
    <row r="25" spans="1:14" ht="12.75" customHeight="1" x14ac:dyDescent="0.2"/>
    <row r="26" spans="1:14" ht="12.75" customHeight="1" x14ac:dyDescent="0.2"/>
    <row r="27" spans="1:14" ht="12.75" customHeight="1" x14ac:dyDescent="0.2"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</row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ortState ref="A6:F16">
    <sortCondition descending="1" ref="B6:B16"/>
    <sortCondition descending="1" ref="E6:E16"/>
    <sortCondition ref="A6:A16"/>
  </sortState>
  <mergeCells count="2">
    <mergeCell ref="A2:M2"/>
    <mergeCell ref="B27:N27"/>
  </mergeCells>
  <pageMargins left="0.7" right="0.7" top="0.75" bottom="0.75" header="0" footer="0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7"/>
  <sheetViews>
    <sheetView showGridLines="0" topLeftCell="A2" zoomScale="75" zoomScaleNormal="75" workbookViewId="0">
      <selection activeCell="A9" sqref="A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36</v>
      </c>
      <c r="B6" s="167">
        <v>20</v>
      </c>
      <c r="C6" s="47">
        <v>7</v>
      </c>
      <c r="D6" s="168">
        <v>1</v>
      </c>
      <c r="E6" s="47">
        <v>673</v>
      </c>
      <c r="F6" s="161"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167">
        <v>18</v>
      </c>
      <c r="C7" s="47">
        <v>7</v>
      </c>
      <c r="D7" s="168">
        <f>SUM(C7/7)</f>
        <v>1</v>
      </c>
      <c r="E7" s="167">
        <v>627</v>
      </c>
      <c r="F7" s="161">
        <f>SUM(B7/C7)</f>
        <v>2.5714285714285716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48</v>
      </c>
      <c r="B8" s="47">
        <v>16</v>
      </c>
      <c r="C8" s="47">
        <v>7</v>
      </c>
      <c r="D8" s="46">
        <v>1</v>
      </c>
      <c r="E8" s="47">
        <v>589</v>
      </c>
      <c r="F8" s="161">
        <v>2.2857142857142856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12</v>
      </c>
      <c r="B9" s="47">
        <v>15</v>
      </c>
      <c r="C9" s="47">
        <v>7</v>
      </c>
      <c r="D9" s="46">
        <v>1</v>
      </c>
      <c r="E9" s="47">
        <v>542</v>
      </c>
      <c r="F9" s="161">
        <v>2.1428571428571428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26</v>
      </c>
      <c r="B10" s="167">
        <v>15</v>
      </c>
      <c r="C10" s="47">
        <v>6</v>
      </c>
      <c r="D10" s="168">
        <v>1</v>
      </c>
      <c r="E10" s="47">
        <v>499</v>
      </c>
      <c r="F10" s="161">
        <v>2.5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17</v>
      </c>
      <c r="B11" s="47">
        <v>14</v>
      </c>
      <c r="C11" s="47">
        <v>6</v>
      </c>
      <c r="D11" s="46">
        <v>1</v>
      </c>
      <c r="E11" s="47">
        <v>522</v>
      </c>
      <c r="F11" s="161">
        <v>2.3333333333333335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22</v>
      </c>
      <c r="B12" s="47">
        <v>13</v>
      </c>
      <c r="C12" s="47">
        <v>7</v>
      </c>
      <c r="D12" s="46">
        <v>1</v>
      </c>
      <c r="E12" s="47">
        <v>508</v>
      </c>
      <c r="F12" s="161">
        <v>1.8571428571428572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21</v>
      </c>
      <c r="B13" s="47">
        <v>12</v>
      </c>
      <c r="C13" s="47">
        <v>7</v>
      </c>
      <c r="D13" s="46">
        <v>1</v>
      </c>
      <c r="E13" s="47">
        <v>399</v>
      </c>
      <c r="F13" s="161">
        <v>1.7142857142857142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29</v>
      </c>
      <c r="B14" s="47">
        <v>10</v>
      </c>
      <c r="C14" s="167">
        <v>4</v>
      </c>
      <c r="D14" s="46">
        <v>1</v>
      </c>
      <c r="E14" s="167">
        <v>347</v>
      </c>
      <c r="F14" s="161">
        <v>2.5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18</v>
      </c>
      <c r="B15" s="47">
        <v>9</v>
      </c>
      <c r="C15" s="47">
        <v>4</v>
      </c>
      <c r="D15" s="46">
        <v>1</v>
      </c>
      <c r="E15" s="47">
        <v>266</v>
      </c>
      <c r="F15" s="161">
        <v>2.25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47">
        <v>6</v>
      </c>
      <c r="C16" s="47">
        <v>3</v>
      </c>
      <c r="D16" s="168">
        <v>1</v>
      </c>
      <c r="E16" s="47">
        <v>238</v>
      </c>
      <c r="F16" s="161">
        <v>2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45</v>
      </c>
      <c r="B17" s="47">
        <v>6</v>
      </c>
      <c r="C17" s="47">
        <v>3</v>
      </c>
      <c r="D17" s="46">
        <v>1</v>
      </c>
      <c r="E17" s="47">
        <v>208</v>
      </c>
      <c r="F17" s="161">
        <v>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32</v>
      </c>
      <c r="B18" s="47">
        <v>3</v>
      </c>
      <c r="C18" s="47">
        <v>1</v>
      </c>
      <c r="D18" s="46">
        <v>1</v>
      </c>
      <c r="E18" s="47">
        <v>100</v>
      </c>
      <c r="F18" s="161">
        <v>3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14</v>
      </c>
      <c r="B19" s="47">
        <v>2</v>
      </c>
      <c r="C19" s="47">
        <v>1</v>
      </c>
      <c r="D19" s="46">
        <v>1</v>
      </c>
      <c r="E19" s="47">
        <v>60</v>
      </c>
      <c r="F19" s="161">
        <v>2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30</v>
      </c>
      <c r="B20" s="47">
        <v>1</v>
      </c>
      <c r="C20" s="47">
        <v>1</v>
      </c>
      <c r="D20" s="46">
        <v>1</v>
      </c>
      <c r="E20" s="47">
        <v>32</v>
      </c>
      <c r="F20" s="161">
        <v>1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24" customHeight="1" x14ac:dyDescent="0.35">
      <c r="A21" s="18" t="s">
        <v>105</v>
      </c>
      <c r="B21" s="12">
        <f>SUM(B6:B20)</f>
        <v>160</v>
      </c>
      <c r="C21" s="12">
        <f>SUM(C6:C20)</f>
        <v>71</v>
      </c>
      <c r="D21" s="12" t="s">
        <v>49</v>
      </c>
      <c r="E21" s="12">
        <f>SUM(E6:E20)</f>
        <v>5610</v>
      </c>
      <c r="F21" s="45">
        <f>AVERAGE(F6:F20)</f>
        <v>2.2007936507936505</v>
      </c>
      <c r="G21" s="19"/>
      <c r="H21" s="19"/>
      <c r="I21" s="19"/>
      <c r="J21" s="19"/>
      <c r="K21" s="153"/>
      <c r="L21" s="154"/>
      <c r="M21" s="154"/>
    </row>
    <row r="22" spans="1:26" ht="24" customHeight="1" x14ac:dyDescent="0.25">
      <c r="A22" s="17"/>
      <c r="B22" s="135" t="s">
        <v>141</v>
      </c>
      <c r="C22" s="135" t="s">
        <v>142</v>
      </c>
      <c r="D22" s="135" t="s">
        <v>143</v>
      </c>
      <c r="E22" s="135" t="s">
        <v>144</v>
      </c>
      <c r="F22" s="135" t="s">
        <v>151</v>
      </c>
      <c r="G22" s="20"/>
      <c r="H22" s="20"/>
      <c r="I22" s="151"/>
      <c r="J22" s="156"/>
      <c r="K22" s="156"/>
      <c r="L22" s="156"/>
    </row>
    <row r="23" spans="1:26" ht="24" customHeight="1" x14ac:dyDescent="0.25">
      <c r="A23" s="17" t="s">
        <v>150</v>
      </c>
      <c r="B23" s="20">
        <v>203</v>
      </c>
      <c r="C23" s="20">
        <v>201</v>
      </c>
      <c r="D23" s="20">
        <v>102</v>
      </c>
      <c r="E23" s="20">
        <v>102</v>
      </c>
      <c r="F23" s="20">
        <f>SUM(B23:E23)</f>
        <v>608</v>
      </c>
      <c r="G23" s="20"/>
      <c r="H23" s="20"/>
      <c r="I23" s="151"/>
      <c r="J23" s="156"/>
      <c r="K23" s="156"/>
      <c r="L23" s="156"/>
    </row>
    <row r="24" spans="1:26" ht="24" customHeight="1" x14ac:dyDescent="0.25">
      <c r="A24" s="17" t="s">
        <v>149</v>
      </c>
      <c r="B24" s="20">
        <v>210</v>
      </c>
      <c r="C24" s="20">
        <v>210</v>
      </c>
      <c r="D24" s="20">
        <v>105</v>
      </c>
      <c r="E24" s="20">
        <v>105</v>
      </c>
      <c r="F24" s="20">
        <f>SUM(B24:E24)</f>
        <v>630</v>
      </c>
      <c r="G24" s="20"/>
      <c r="H24" s="20"/>
      <c r="I24" s="151"/>
      <c r="J24" s="156"/>
      <c r="K24" s="156"/>
      <c r="L24" s="156"/>
    </row>
    <row r="25" spans="1:26" ht="24" customHeight="1" x14ac:dyDescent="0.25">
      <c r="A25" s="17"/>
      <c r="B25" s="132">
        <f>(B23/B24)</f>
        <v>0.96666666666666667</v>
      </c>
      <c r="C25" s="132">
        <f t="shared" ref="C25:E25" si="0">(C23/C24)</f>
        <v>0.95714285714285718</v>
      </c>
      <c r="D25" s="132">
        <f t="shared" si="0"/>
        <v>0.97142857142857142</v>
      </c>
      <c r="E25" s="132">
        <f t="shared" si="0"/>
        <v>0.97142857142857142</v>
      </c>
      <c r="F25" s="132">
        <f>(F23/F24)</f>
        <v>0.96507936507936509</v>
      </c>
      <c r="G25" s="21"/>
      <c r="H25" s="21"/>
      <c r="I25" s="152"/>
      <c r="J25" s="156"/>
      <c r="K25" s="156"/>
      <c r="L25" s="156"/>
    </row>
    <row r="26" spans="1:26" ht="24" customHeight="1" x14ac:dyDescent="0.25">
      <c r="A26" s="17"/>
      <c r="B26" s="20"/>
      <c r="C26" s="20"/>
      <c r="D26" s="20"/>
      <c r="E26" s="21"/>
      <c r="F26" s="21"/>
      <c r="G26" s="21"/>
      <c r="H26" s="21"/>
      <c r="I26" s="21"/>
      <c r="J26" s="21"/>
      <c r="K26" s="155"/>
      <c r="L26" s="155"/>
      <c r="M26" s="155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16.5" customHeight="1" x14ac:dyDescent="0.25">
      <c r="A28" s="22"/>
      <c r="B28" s="23"/>
      <c r="C28" s="23"/>
      <c r="D28" s="23"/>
      <c r="E28" s="23"/>
      <c r="F28" s="24" t="s">
        <v>24</v>
      </c>
      <c r="G28" s="24"/>
      <c r="H28" s="24"/>
      <c r="I28" s="24"/>
      <c r="J28" s="24"/>
      <c r="K28" s="24"/>
      <c r="L28" s="23"/>
      <c r="M28" s="23"/>
    </row>
    <row r="29" spans="1:26" ht="12.75" customHeight="1" x14ac:dyDescent="0.2"/>
    <row r="30" spans="1:26" ht="12.75" customHeight="1" x14ac:dyDescent="0.2"/>
    <row r="31" spans="1:26" ht="12.75" customHeight="1" x14ac:dyDescent="0.2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ref="A6:F20">
    <sortCondition descending="1" ref="B6:B20"/>
    <sortCondition descending="1" ref="E6:E20"/>
    <sortCondition ref="A6:A20"/>
  </sortState>
  <mergeCells count="2">
    <mergeCell ref="A2:M2"/>
    <mergeCell ref="B31:N31"/>
  </mergeCells>
  <pageMargins left="0.7" right="0.7" top="0.75" bottom="0.75" header="0" footer="0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1"/>
  <sheetViews>
    <sheetView showGridLines="0" topLeftCell="A5" zoomScale="75" zoomScaleNormal="75" workbookViewId="0">
      <selection activeCell="A6" sqref="A6:F2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199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48</v>
      </c>
      <c r="B6" s="47">
        <v>20</v>
      </c>
      <c r="C6" s="47">
        <v>7</v>
      </c>
      <c r="D6" s="46">
        <v>1</v>
      </c>
      <c r="E6" s="47">
        <v>659</v>
      </c>
      <c r="F6" s="161"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36</v>
      </c>
      <c r="B7" s="167">
        <v>19</v>
      </c>
      <c r="C7" s="47">
        <v>7</v>
      </c>
      <c r="D7" s="168">
        <v>1</v>
      </c>
      <c r="E7" s="47">
        <v>648</v>
      </c>
      <c r="F7" s="161"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26</v>
      </c>
      <c r="B8" s="167">
        <v>17</v>
      </c>
      <c r="C8" s="47">
        <v>7</v>
      </c>
      <c r="D8" s="168">
        <v>1</v>
      </c>
      <c r="E8" s="47">
        <v>647</v>
      </c>
      <c r="F8" s="161">
        <v>2.4285714285714284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140</v>
      </c>
      <c r="B9" s="167">
        <v>17</v>
      </c>
      <c r="C9" s="47">
        <v>7</v>
      </c>
      <c r="D9" s="168">
        <f>SUM(C9/7)</f>
        <v>1</v>
      </c>
      <c r="E9" s="167">
        <v>621</v>
      </c>
      <c r="F9" s="161">
        <f>SUM(B9/C9)</f>
        <v>2.4285714285714284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47">
        <v>17</v>
      </c>
      <c r="C10" s="47">
        <v>7</v>
      </c>
      <c r="D10" s="46">
        <v>1</v>
      </c>
      <c r="E10" s="47">
        <v>559</v>
      </c>
      <c r="F10" s="161">
        <v>2.4285714285714284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22</v>
      </c>
      <c r="B11" s="47">
        <v>16</v>
      </c>
      <c r="C11" s="47">
        <v>7</v>
      </c>
      <c r="D11" s="46">
        <v>1</v>
      </c>
      <c r="E11" s="47">
        <v>557</v>
      </c>
      <c r="F11" s="161">
        <v>2.2857142857142856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32</v>
      </c>
      <c r="B12" s="167">
        <v>16</v>
      </c>
      <c r="C12" s="47">
        <v>7</v>
      </c>
      <c r="D12" s="168">
        <v>1</v>
      </c>
      <c r="E12" s="47">
        <v>515</v>
      </c>
      <c r="F12" s="161">
        <v>2.2857142857142856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169" t="s">
        <v>29</v>
      </c>
      <c r="B13" s="167">
        <v>15</v>
      </c>
      <c r="C13" s="47">
        <v>7</v>
      </c>
      <c r="D13" s="168">
        <v>1</v>
      </c>
      <c r="E13" s="47">
        <v>523</v>
      </c>
      <c r="F13" s="161">
        <v>2.1428571428571428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34</v>
      </c>
      <c r="B14" s="167">
        <v>15</v>
      </c>
      <c r="C14" s="47">
        <v>6</v>
      </c>
      <c r="D14" s="168">
        <v>1</v>
      </c>
      <c r="E14" s="47">
        <v>478</v>
      </c>
      <c r="F14" s="161">
        <v>2.5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23</v>
      </c>
      <c r="B15" s="47">
        <v>14</v>
      </c>
      <c r="C15" s="47">
        <v>7</v>
      </c>
      <c r="D15" s="46">
        <v>1</v>
      </c>
      <c r="E15" s="47">
        <v>585</v>
      </c>
      <c r="F15" s="161">
        <v>2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45</v>
      </c>
      <c r="B16" s="47">
        <v>14</v>
      </c>
      <c r="C16" s="47">
        <v>6</v>
      </c>
      <c r="D16" s="46">
        <v>1</v>
      </c>
      <c r="E16" s="47">
        <v>521</v>
      </c>
      <c r="F16" s="161">
        <v>2.3333333333333335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33</v>
      </c>
      <c r="B17" s="47">
        <v>14</v>
      </c>
      <c r="C17" s="47">
        <v>6</v>
      </c>
      <c r="D17" s="168">
        <v>1</v>
      </c>
      <c r="E17" s="47">
        <v>445</v>
      </c>
      <c r="F17" s="161">
        <v>2.3333333333333335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19</v>
      </c>
      <c r="B18" s="47">
        <v>13</v>
      </c>
      <c r="C18" s="47">
        <v>6</v>
      </c>
      <c r="D18" s="46">
        <v>1</v>
      </c>
      <c r="E18" s="47">
        <v>466</v>
      </c>
      <c r="F18" s="161">
        <v>2.1666666666666665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15</v>
      </c>
      <c r="B19" s="47">
        <v>13</v>
      </c>
      <c r="C19" s="47">
        <v>6</v>
      </c>
      <c r="D19" s="46">
        <v>1</v>
      </c>
      <c r="E19" s="47">
        <v>444</v>
      </c>
      <c r="F19" s="161">
        <v>2.1666666666666665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17</v>
      </c>
      <c r="B20" s="47">
        <v>11</v>
      </c>
      <c r="C20" s="47">
        <v>4</v>
      </c>
      <c r="D20" s="46">
        <v>1</v>
      </c>
      <c r="E20" s="47">
        <v>368</v>
      </c>
      <c r="F20" s="161">
        <v>2.75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35</v>
      </c>
      <c r="B21" s="47">
        <v>10</v>
      </c>
      <c r="C21" s="167">
        <v>4</v>
      </c>
      <c r="D21" s="46">
        <v>1</v>
      </c>
      <c r="E21" s="167">
        <v>339</v>
      </c>
      <c r="F21" s="161">
        <v>2.5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21</v>
      </c>
      <c r="B22" s="47">
        <v>9</v>
      </c>
      <c r="C22" s="47">
        <v>4</v>
      </c>
      <c r="D22" s="46">
        <v>1</v>
      </c>
      <c r="E22" s="47">
        <v>309</v>
      </c>
      <c r="F22" s="161">
        <v>2.25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31</v>
      </c>
      <c r="B23" s="47">
        <v>7</v>
      </c>
      <c r="C23" s="47">
        <v>3</v>
      </c>
      <c r="D23" s="168">
        <v>1</v>
      </c>
      <c r="E23" s="47">
        <v>239</v>
      </c>
      <c r="F23" s="161">
        <v>2.3333333333333335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18</v>
      </c>
      <c r="B24" s="47">
        <v>2</v>
      </c>
      <c r="C24" s="47">
        <v>1</v>
      </c>
      <c r="D24" s="46">
        <v>1</v>
      </c>
      <c r="E24" s="47">
        <v>69</v>
      </c>
      <c r="F24" s="161">
        <v>2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24" customHeight="1" x14ac:dyDescent="0.35">
      <c r="A25" s="18" t="s">
        <v>200</v>
      </c>
      <c r="B25" s="12">
        <f>SUM(B6:B24)</f>
        <v>259</v>
      </c>
      <c r="C25" s="12">
        <f>SUM(C6:C24)</f>
        <v>109</v>
      </c>
      <c r="D25" s="12" t="s">
        <v>49</v>
      </c>
      <c r="E25" s="12">
        <f>SUM(E6:E24)</f>
        <v>8992</v>
      </c>
      <c r="F25" s="45">
        <f>AVERAGE(F6:F24)</f>
        <v>2.3634085213032581</v>
      </c>
      <c r="G25" s="19"/>
      <c r="H25" s="19"/>
      <c r="I25" s="19"/>
      <c r="J25" s="19"/>
      <c r="K25" s="153"/>
      <c r="L25" s="154"/>
      <c r="M25" s="154"/>
    </row>
    <row r="26" spans="1:26" ht="24" customHeight="1" x14ac:dyDescent="0.25">
      <c r="A26" s="17"/>
      <c r="B26" s="135" t="s">
        <v>141</v>
      </c>
      <c r="C26" s="135" t="s">
        <v>142</v>
      </c>
      <c r="D26" s="135" t="s">
        <v>143</v>
      </c>
      <c r="E26" s="135" t="s">
        <v>144</v>
      </c>
      <c r="F26" s="135" t="s">
        <v>151</v>
      </c>
      <c r="G26" s="20"/>
      <c r="H26" s="20"/>
      <c r="I26" s="151"/>
      <c r="J26" s="156"/>
      <c r="K26" s="156"/>
      <c r="L26" s="156"/>
    </row>
    <row r="27" spans="1:26" ht="24" customHeight="1" x14ac:dyDescent="0.25">
      <c r="A27" s="17" t="s">
        <v>150</v>
      </c>
      <c r="B27" s="20">
        <v>202</v>
      </c>
      <c r="C27" s="20">
        <v>207</v>
      </c>
      <c r="D27" s="20">
        <v>193</v>
      </c>
      <c r="E27" s="20">
        <v>102</v>
      </c>
      <c r="F27" s="20">
        <f>SUM(B27:E27)</f>
        <v>704</v>
      </c>
      <c r="G27" s="20"/>
      <c r="H27" s="20"/>
      <c r="I27" s="151"/>
      <c r="J27" s="156"/>
      <c r="K27" s="156"/>
      <c r="L27" s="156"/>
    </row>
    <row r="28" spans="1:26" ht="24" customHeight="1" x14ac:dyDescent="0.25">
      <c r="A28" s="17" t="s">
        <v>149</v>
      </c>
      <c r="B28" s="20">
        <v>210</v>
      </c>
      <c r="C28" s="20">
        <v>210</v>
      </c>
      <c r="D28" s="20">
        <v>210</v>
      </c>
      <c r="E28" s="20">
        <v>105</v>
      </c>
      <c r="F28" s="20">
        <f>SUM(B28:E28)</f>
        <v>735</v>
      </c>
      <c r="G28" s="20"/>
      <c r="H28" s="20"/>
      <c r="I28" s="151"/>
      <c r="J28" s="156"/>
      <c r="K28" s="156"/>
      <c r="L28" s="156"/>
    </row>
    <row r="29" spans="1:26" ht="24" customHeight="1" x14ac:dyDescent="0.25">
      <c r="A29" s="17"/>
      <c r="B29" s="132">
        <f>(B27/B28)</f>
        <v>0.96190476190476193</v>
      </c>
      <c r="C29" s="132">
        <f t="shared" ref="C29:E29" si="0">(C27/C28)</f>
        <v>0.98571428571428577</v>
      </c>
      <c r="D29" s="132">
        <f t="shared" si="0"/>
        <v>0.919047619047619</v>
      </c>
      <c r="E29" s="132">
        <f t="shared" si="0"/>
        <v>0.97142857142857142</v>
      </c>
      <c r="F29" s="132">
        <f>(F27/F28)</f>
        <v>0.95782312925170066</v>
      </c>
      <c r="G29" s="21"/>
      <c r="H29" s="21"/>
      <c r="I29" s="152"/>
      <c r="J29" s="156"/>
      <c r="K29" s="156"/>
      <c r="L29" s="156"/>
    </row>
    <row r="30" spans="1:26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155"/>
      <c r="L30" s="155"/>
      <c r="M30" s="155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sortState ref="A6:F24">
    <sortCondition descending="1" ref="B6:B24"/>
    <sortCondition descending="1" ref="E6:E24"/>
    <sortCondition ref="A6:A24"/>
  </sortState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6"/>
  <sheetViews>
    <sheetView showGridLines="0" topLeftCell="A2" zoomScale="75" zoomScaleNormal="75" workbookViewId="0">
      <selection activeCell="A6" sqref="A6:F1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197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36</v>
      </c>
      <c r="B6" s="167">
        <v>19</v>
      </c>
      <c r="C6" s="47">
        <v>7</v>
      </c>
      <c r="D6" s="168">
        <v>1</v>
      </c>
      <c r="E6" s="47">
        <v>665</v>
      </c>
      <c r="F6" s="161">
        <v>2.7142857142857144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17</v>
      </c>
      <c r="B7" s="47">
        <v>16</v>
      </c>
      <c r="C7" s="47">
        <v>7</v>
      </c>
      <c r="D7" s="46">
        <v>1</v>
      </c>
      <c r="E7" s="47">
        <v>552</v>
      </c>
      <c r="F7" s="161">
        <v>2.2857142857142856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198</v>
      </c>
      <c r="B8" s="167">
        <v>15</v>
      </c>
      <c r="C8" s="47">
        <v>7</v>
      </c>
      <c r="D8" s="168">
        <f>SUM(C8/7)</f>
        <v>1</v>
      </c>
      <c r="E8" s="167">
        <v>604</v>
      </c>
      <c r="F8" s="161">
        <f>SUM(B8/C8)</f>
        <v>2.1428571428571428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12</v>
      </c>
      <c r="B9" s="47">
        <v>15</v>
      </c>
      <c r="C9" s="47">
        <v>7</v>
      </c>
      <c r="D9" s="46">
        <v>1</v>
      </c>
      <c r="E9" s="47">
        <v>578</v>
      </c>
      <c r="F9" s="161">
        <v>2.1428571428571428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48</v>
      </c>
      <c r="B10" s="47">
        <v>15</v>
      </c>
      <c r="C10" s="47">
        <v>7</v>
      </c>
      <c r="D10" s="46">
        <v>1</v>
      </c>
      <c r="E10" s="47">
        <v>521</v>
      </c>
      <c r="F10" s="161">
        <v>2.1428571428571428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167">
        <v>14</v>
      </c>
      <c r="C11" s="47">
        <v>6</v>
      </c>
      <c r="D11" s="168">
        <v>1</v>
      </c>
      <c r="E11" s="47">
        <v>549</v>
      </c>
      <c r="F11" s="161">
        <v>2.3333333333333335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21</v>
      </c>
      <c r="B12" s="47">
        <v>12</v>
      </c>
      <c r="C12" s="47">
        <v>7</v>
      </c>
      <c r="D12" s="46">
        <v>1</v>
      </c>
      <c r="E12" s="47">
        <v>431</v>
      </c>
      <c r="F12" s="161">
        <v>1.7142857142857142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29</v>
      </c>
      <c r="B13" s="167">
        <v>12</v>
      </c>
      <c r="C13" s="47">
        <v>7</v>
      </c>
      <c r="D13" s="168">
        <v>1</v>
      </c>
      <c r="E13" s="47">
        <v>408</v>
      </c>
      <c r="F13" s="161">
        <v>1.7142857142857142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18</v>
      </c>
      <c r="B14" s="47">
        <v>8</v>
      </c>
      <c r="C14" s="47">
        <v>5</v>
      </c>
      <c r="D14" s="46">
        <v>1</v>
      </c>
      <c r="E14" s="47">
        <v>351</v>
      </c>
      <c r="F14" s="161">
        <v>1.6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23</v>
      </c>
      <c r="B15" s="47">
        <v>8</v>
      </c>
      <c r="C15" s="47">
        <v>3</v>
      </c>
      <c r="D15" s="46">
        <v>1</v>
      </c>
      <c r="E15" s="47">
        <v>280</v>
      </c>
      <c r="F15" s="161">
        <v>2.6666666666666665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45</v>
      </c>
      <c r="B16" s="47">
        <v>8</v>
      </c>
      <c r="C16" s="47">
        <v>4</v>
      </c>
      <c r="D16" s="46">
        <v>1</v>
      </c>
      <c r="E16" s="47">
        <v>260</v>
      </c>
      <c r="F16" s="161">
        <v>2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32</v>
      </c>
      <c r="B17" s="47">
        <v>7</v>
      </c>
      <c r="C17" s="47">
        <v>3</v>
      </c>
      <c r="D17" s="168">
        <v>1</v>
      </c>
      <c r="E17" s="47">
        <v>243</v>
      </c>
      <c r="F17" s="161">
        <v>2.3333333333333335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15</v>
      </c>
      <c r="B18" s="47">
        <v>4</v>
      </c>
      <c r="C18" s="47">
        <v>2</v>
      </c>
      <c r="D18" s="46">
        <v>1</v>
      </c>
      <c r="E18" s="47">
        <v>142</v>
      </c>
      <c r="F18" s="161">
        <v>2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35</v>
      </c>
      <c r="B19" s="47">
        <v>3</v>
      </c>
      <c r="C19" s="47">
        <v>1</v>
      </c>
      <c r="D19" s="46">
        <v>1</v>
      </c>
      <c r="E19" s="47">
        <v>100</v>
      </c>
      <c r="F19" s="161">
        <v>3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 x14ac:dyDescent="0.35">
      <c r="A20" s="18" t="s">
        <v>68</v>
      </c>
      <c r="B20" s="12">
        <f>SUM(B6:B19)</f>
        <v>156</v>
      </c>
      <c r="C20" s="12">
        <f>SUM(C6:C19)</f>
        <v>73</v>
      </c>
      <c r="D20" s="12" t="s">
        <v>49</v>
      </c>
      <c r="E20" s="12">
        <f>SUM(E6:E19)</f>
        <v>5684</v>
      </c>
      <c r="F20" s="45">
        <f>AVERAGE(F6:F19)</f>
        <v>2.1993197278911567</v>
      </c>
      <c r="G20" s="19"/>
      <c r="H20" s="19"/>
      <c r="I20" s="19"/>
      <c r="J20" s="19"/>
      <c r="K20" s="153"/>
      <c r="L20" s="154"/>
      <c r="M20" s="154"/>
    </row>
    <row r="21" spans="1:26" ht="24" customHeight="1" x14ac:dyDescent="0.25">
      <c r="A21" s="17"/>
      <c r="B21" s="135" t="s">
        <v>141</v>
      </c>
      <c r="C21" s="135" t="s">
        <v>142</v>
      </c>
      <c r="D21" s="135" t="s">
        <v>143</v>
      </c>
      <c r="E21" s="135" t="s">
        <v>144</v>
      </c>
      <c r="F21" s="135" t="s">
        <v>151</v>
      </c>
      <c r="G21" s="20"/>
      <c r="H21" s="20"/>
      <c r="I21" s="151"/>
      <c r="J21" s="156"/>
      <c r="K21" s="156"/>
      <c r="L21" s="156"/>
    </row>
    <row r="22" spans="1:26" ht="24" customHeight="1" x14ac:dyDescent="0.25">
      <c r="A22" s="17" t="s">
        <v>150</v>
      </c>
      <c r="B22" s="20">
        <v>206</v>
      </c>
      <c r="C22" s="20">
        <v>204</v>
      </c>
      <c r="D22" s="20">
        <v>104</v>
      </c>
      <c r="E22" s="20">
        <v>103</v>
      </c>
      <c r="F22" s="20">
        <f>SUM(B22:E22)</f>
        <v>617</v>
      </c>
      <c r="G22" s="20"/>
      <c r="H22" s="20"/>
      <c r="I22" s="151"/>
      <c r="J22" s="156"/>
      <c r="K22" s="156"/>
      <c r="L22" s="156"/>
    </row>
    <row r="23" spans="1:26" ht="24" customHeight="1" x14ac:dyDescent="0.25">
      <c r="A23" s="17" t="s">
        <v>149</v>
      </c>
      <c r="B23" s="20">
        <v>210</v>
      </c>
      <c r="C23" s="20">
        <v>210</v>
      </c>
      <c r="D23" s="20">
        <v>105</v>
      </c>
      <c r="E23" s="20">
        <v>105</v>
      </c>
      <c r="F23" s="20">
        <f>SUM(B23:E23)</f>
        <v>630</v>
      </c>
      <c r="G23" s="20"/>
      <c r="H23" s="20"/>
      <c r="I23" s="151"/>
      <c r="J23" s="156"/>
      <c r="K23" s="156"/>
      <c r="L23" s="156"/>
    </row>
    <row r="24" spans="1:26" ht="24" customHeight="1" x14ac:dyDescent="0.25">
      <c r="A24" s="17"/>
      <c r="B24" s="132">
        <f>(B22/B23)</f>
        <v>0.98095238095238091</v>
      </c>
      <c r="C24" s="132">
        <f t="shared" ref="C24:E24" si="0">(C22/C23)</f>
        <v>0.97142857142857142</v>
      </c>
      <c r="D24" s="132">
        <f t="shared" si="0"/>
        <v>0.99047619047619051</v>
      </c>
      <c r="E24" s="132">
        <f t="shared" si="0"/>
        <v>0.98095238095238091</v>
      </c>
      <c r="F24" s="132">
        <f>(F22/F23)</f>
        <v>0.97936507936507933</v>
      </c>
      <c r="G24" s="21"/>
      <c r="H24" s="21"/>
      <c r="I24" s="152"/>
      <c r="J24" s="156"/>
      <c r="K24" s="156"/>
      <c r="L24" s="156"/>
    </row>
    <row r="25" spans="1:26" ht="24" customHeight="1" x14ac:dyDescent="0.25">
      <c r="A25" s="17"/>
      <c r="B25" s="20"/>
      <c r="C25" s="20"/>
      <c r="D25" s="20"/>
      <c r="E25" s="21"/>
      <c r="F25" s="21"/>
      <c r="G25" s="21"/>
      <c r="H25" s="21"/>
      <c r="I25" s="21"/>
      <c r="J25" s="21"/>
      <c r="K25" s="155"/>
      <c r="L25" s="155"/>
      <c r="M25" s="155"/>
    </row>
    <row r="26" spans="1:26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6" ht="16.5" customHeight="1" x14ac:dyDescent="0.25">
      <c r="A27" s="22"/>
      <c r="B27" s="23"/>
      <c r="C27" s="23"/>
      <c r="D27" s="23"/>
      <c r="E27" s="23"/>
      <c r="F27" s="24" t="s">
        <v>24</v>
      </c>
      <c r="G27" s="24"/>
      <c r="H27" s="24"/>
      <c r="I27" s="24"/>
      <c r="J27" s="24"/>
      <c r="K27" s="24"/>
      <c r="L27" s="23"/>
      <c r="M27" s="23"/>
    </row>
    <row r="28" spans="1:26" ht="12.75" customHeight="1" x14ac:dyDescent="0.2"/>
    <row r="29" spans="1:26" ht="12.75" customHeight="1" x14ac:dyDescent="0.2"/>
    <row r="30" spans="1:26" ht="12.75" customHeight="1" x14ac:dyDescent="0.2"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</row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sortState ref="A6:F19">
    <sortCondition descending="1" ref="B6:B19"/>
    <sortCondition descending="1" ref="E6:E19"/>
    <sortCondition ref="A6:A19"/>
  </sortState>
  <mergeCells count="2">
    <mergeCell ref="A2:M2"/>
    <mergeCell ref="B30:N30"/>
  </mergeCells>
  <pageMargins left="0.7" right="0.7" top="0.75" bottom="0.75" header="0" footer="0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4"/>
  <sheetViews>
    <sheetView showGridLines="0" topLeftCell="A20" zoomScale="75" zoomScaleNormal="75" workbookViewId="0">
      <selection activeCell="B16" sqref="B1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196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152</v>
      </c>
      <c r="B6" s="47">
        <v>19</v>
      </c>
      <c r="C6" s="47">
        <v>7</v>
      </c>
      <c r="D6" s="46">
        <f>SUM(C6/7)</f>
        <v>1</v>
      </c>
      <c r="E6" s="47">
        <v>670</v>
      </c>
      <c r="F6" s="161">
        <f>SUM(B6/C6)</f>
        <v>2.7142857142857144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47">
        <v>19</v>
      </c>
      <c r="C7" s="47">
        <v>7</v>
      </c>
      <c r="D7" s="46">
        <v>1</v>
      </c>
      <c r="E7" s="47">
        <v>629</v>
      </c>
      <c r="F7" s="161"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140</v>
      </c>
      <c r="B8" s="167">
        <v>19</v>
      </c>
      <c r="C8" s="47">
        <v>7</v>
      </c>
      <c r="D8" s="168">
        <f>SUM(C8/7)</f>
        <v>1</v>
      </c>
      <c r="E8" s="167">
        <v>624</v>
      </c>
      <c r="F8" s="161">
        <f>SUM(B8/C8)</f>
        <v>2.7142857142857144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36</v>
      </c>
      <c r="B9" s="167">
        <v>18</v>
      </c>
      <c r="C9" s="47">
        <v>7</v>
      </c>
      <c r="D9" s="168">
        <v>1</v>
      </c>
      <c r="E9" s="167">
        <v>672</v>
      </c>
      <c r="F9" s="161">
        <v>2.5714285714285716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135</v>
      </c>
      <c r="B10" s="47">
        <v>18</v>
      </c>
      <c r="C10" s="47">
        <v>6</v>
      </c>
      <c r="D10" s="46">
        <f>SUM(C10/6)</f>
        <v>1</v>
      </c>
      <c r="E10" s="47">
        <v>600</v>
      </c>
      <c r="F10" s="161">
        <f>SUM(B10/C10)</f>
        <v>3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167">
        <v>17</v>
      </c>
      <c r="C11" s="47">
        <v>7</v>
      </c>
      <c r="D11" s="168">
        <v>1</v>
      </c>
      <c r="E11" s="167">
        <v>585</v>
      </c>
      <c r="F11" s="161">
        <v>2.4285714285714284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12</v>
      </c>
      <c r="B12" s="47">
        <v>16</v>
      </c>
      <c r="C12" s="47">
        <v>7</v>
      </c>
      <c r="D12" s="46">
        <v>1</v>
      </c>
      <c r="E12" s="47">
        <v>583</v>
      </c>
      <c r="F12" s="161">
        <v>2.2857142857142856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171</v>
      </c>
      <c r="B13" s="47">
        <v>15</v>
      </c>
      <c r="C13" s="47">
        <v>7</v>
      </c>
      <c r="D13" s="46">
        <f>SUM(C13/7)</f>
        <v>1</v>
      </c>
      <c r="E13" s="47">
        <v>544</v>
      </c>
      <c r="F13" s="161">
        <f>SUM(B13/C13)</f>
        <v>2.1428571428571428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45</v>
      </c>
      <c r="B14" s="47">
        <v>15</v>
      </c>
      <c r="C14" s="47">
        <v>7</v>
      </c>
      <c r="D14" s="46">
        <v>1</v>
      </c>
      <c r="E14" s="47">
        <v>544</v>
      </c>
      <c r="F14" s="161">
        <v>2.1428571428571428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39</v>
      </c>
      <c r="B15" s="47">
        <v>14</v>
      </c>
      <c r="C15" s="47">
        <v>7</v>
      </c>
      <c r="D15" s="46">
        <f>SUM(C15/7)</f>
        <v>1</v>
      </c>
      <c r="E15" s="47">
        <v>559</v>
      </c>
      <c r="F15" s="161">
        <f>SUM(B15/C15)</f>
        <v>2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136</v>
      </c>
      <c r="B16" s="47">
        <v>14</v>
      </c>
      <c r="C16" s="47">
        <v>7</v>
      </c>
      <c r="D16" s="46">
        <f>SUM(C16/7)</f>
        <v>1</v>
      </c>
      <c r="E16" s="47">
        <v>510</v>
      </c>
      <c r="F16" s="161">
        <f>SUM(B16/C16)</f>
        <v>2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23</v>
      </c>
      <c r="B17" s="47">
        <v>14</v>
      </c>
      <c r="C17" s="47">
        <v>7</v>
      </c>
      <c r="D17" s="46">
        <v>1</v>
      </c>
      <c r="E17" s="47">
        <v>483</v>
      </c>
      <c r="F17" s="161">
        <v>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65</v>
      </c>
      <c r="B18" s="47">
        <v>14</v>
      </c>
      <c r="C18" s="47">
        <v>7</v>
      </c>
      <c r="D18" s="46">
        <f>SUM(C18/7)</f>
        <v>1</v>
      </c>
      <c r="E18" s="47">
        <v>475</v>
      </c>
      <c r="F18" s="161">
        <f>SUM(B18/C18)</f>
        <v>2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22</v>
      </c>
      <c r="B19" s="47">
        <v>14</v>
      </c>
      <c r="C19" s="47">
        <v>6</v>
      </c>
      <c r="D19" s="46">
        <v>1</v>
      </c>
      <c r="E19" s="47">
        <v>471</v>
      </c>
      <c r="F19" s="161">
        <v>2.3333333333333335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40</v>
      </c>
      <c r="B20" s="47">
        <v>13</v>
      </c>
      <c r="C20" s="47">
        <v>7</v>
      </c>
      <c r="D20" s="46">
        <f>SUM(C20/7)</f>
        <v>1</v>
      </c>
      <c r="E20" s="47">
        <v>529</v>
      </c>
      <c r="F20" s="161">
        <f>SUM(B20/C20)</f>
        <v>1.8571428571428572</v>
      </c>
      <c r="G20" s="165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46</v>
      </c>
      <c r="B21" s="47">
        <v>13</v>
      </c>
      <c r="C21" s="47">
        <v>7</v>
      </c>
      <c r="D21" s="46">
        <f>SUM(C21/7)</f>
        <v>1</v>
      </c>
      <c r="E21" s="47">
        <v>491</v>
      </c>
      <c r="F21" s="161">
        <f>SUM(B21/C21)</f>
        <v>1.8571428571428572</v>
      </c>
      <c r="G21" s="165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156</v>
      </c>
      <c r="B22" s="47">
        <v>13</v>
      </c>
      <c r="C22" s="47">
        <v>7</v>
      </c>
      <c r="D22" s="46">
        <f>SUM(C22/7)</f>
        <v>1</v>
      </c>
      <c r="E22" s="47">
        <v>473</v>
      </c>
      <c r="F22" s="161">
        <f>SUM(B22/C22)</f>
        <v>1.8571428571428572</v>
      </c>
      <c r="G22" s="165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21</v>
      </c>
      <c r="B23" s="47">
        <v>12</v>
      </c>
      <c r="C23" s="47">
        <v>7</v>
      </c>
      <c r="D23" s="46">
        <v>1</v>
      </c>
      <c r="E23" s="47">
        <v>440</v>
      </c>
      <c r="F23" s="161">
        <v>1.7142857142857142</v>
      </c>
      <c r="G23" s="165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30</v>
      </c>
      <c r="B24" s="47">
        <v>12</v>
      </c>
      <c r="C24" s="47">
        <v>5</v>
      </c>
      <c r="D24" s="46">
        <v>1</v>
      </c>
      <c r="E24" s="47">
        <v>434</v>
      </c>
      <c r="F24" s="161">
        <v>2.4</v>
      </c>
      <c r="G24" s="165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32</v>
      </c>
      <c r="B25" s="167">
        <v>12</v>
      </c>
      <c r="C25" s="47">
        <v>6</v>
      </c>
      <c r="D25" s="168">
        <v>1</v>
      </c>
      <c r="E25" s="47">
        <v>372</v>
      </c>
      <c r="F25" s="161">
        <v>2</v>
      </c>
      <c r="G25" s="165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29</v>
      </c>
      <c r="B26" s="47">
        <v>10</v>
      </c>
      <c r="C26" s="47">
        <v>7</v>
      </c>
      <c r="D26" s="168">
        <v>1</v>
      </c>
      <c r="E26" s="47">
        <v>419</v>
      </c>
      <c r="F26" s="161">
        <v>1.4285714285714286</v>
      </c>
      <c r="G26" s="165"/>
      <c r="H26" s="162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20</v>
      </c>
      <c r="B27" s="47">
        <v>10</v>
      </c>
      <c r="C27" s="47">
        <v>7</v>
      </c>
      <c r="D27" s="46">
        <f>SUM(C27/7)</f>
        <v>1</v>
      </c>
      <c r="E27" s="47">
        <v>334</v>
      </c>
      <c r="F27" s="161">
        <f>SUM(B27/C27)</f>
        <v>1.4285714285714286</v>
      </c>
      <c r="G27" s="165"/>
      <c r="H27" s="165"/>
      <c r="I27" s="163"/>
      <c r="J27" s="163"/>
      <c r="K27" s="164"/>
      <c r="L27" s="163"/>
      <c r="M27" s="16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126</v>
      </c>
      <c r="B28" s="47">
        <v>10</v>
      </c>
      <c r="C28" s="47">
        <v>7</v>
      </c>
      <c r="D28" s="46">
        <f>SUM(C28/7)</f>
        <v>1</v>
      </c>
      <c r="E28" s="47">
        <v>318</v>
      </c>
      <c r="F28" s="161">
        <f>SUM(B28/C28)</f>
        <v>1.4285714285714286</v>
      </c>
      <c r="G28" s="165"/>
      <c r="H28" s="165"/>
      <c r="I28" s="163"/>
      <c r="J28" s="163"/>
      <c r="K28" s="164"/>
      <c r="L28" s="163"/>
      <c r="M28" s="163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41</v>
      </c>
      <c r="B29" s="47">
        <v>9</v>
      </c>
      <c r="C29" s="47">
        <v>7</v>
      </c>
      <c r="D29" s="46">
        <f>SUM(C29/7)</f>
        <v>1</v>
      </c>
      <c r="E29" s="47">
        <v>375</v>
      </c>
      <c r="F29" s="161">
        <f>SUM(B29/C29)</f>
        <v>1.2857142857142858</v>
      </c>
      <c r="G29" s="165"/>
      <c r="H29" s="165"/>
      <c r="I29" s="163"/>
      <c r="J29" s="163"/>
      <c r="K29" s="164"/>
      <c r="L29" s="163"/>
      <c r="M29" s="163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165</v>
      </c>
      <c r="B30" s="47">
        <v>9</v>
      </c>
      <c r="C30" s="47">
        <v>3</v>
      </c>
      <c r="D30" s="46">
        <f>SUM(C30/3)</f>
        <v>1</v>
      </c>
      <c r="E30" s="47">
        <v>300</v>
      </c>
      <c r="F30" s="161">
        <f>SUM(B30/C30)</f>
        <v>3</v>
      </c>
      <c r="G30" s="165"/>
      <c r="H30" s="165"/>
      <c r="I30" s="163"/>
      <c r="J30" s="163"/>
      <c r="K30" s="164"/>
      <c r="L30" s="163"/>
      <c r="M30" s="163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14</v>
      </c>
      <c r="B31" s="47">
        <v>8</v>
      </c>
      <c r="C31" s="47">
        <v>7</v>
      </c>
      <c r="D31" s="46">
        <f>SUM(C31/7)</f>
        <v>1</v>
      </c>
      <c r="E31" s="47">
        <v>322</v>
      </c>
      <c r="F31" s="161">
        <f>SUM(B31/C31)</f>
        <v>1.1428571428571428</v>
      </c>
      <c r="G31" s="165"/>
      <c r="H31" s="165"/>
      <c r="I31" s="163"/>
      <c r="J31" s="163"/>
      <c r="K31" s="164"/>
      <c r="L31" s="163"/>
      <c r="M31" s="163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35</v>
      </c>
      <c r="B32" s="47">
        <v>8</v>
      </c>
      <c r="C32" s="47">
        <v>4</v>
      </c>
      <c r="D32" s="168">
        <v>1</v>
      </c>
      <c r="E32" s="47">
        <v>316</v>
      </c>
      <c r="F32" s="161">
        <v>2</v>
      </c>
      <c r="G32" s="165"/>
      <c r="H32" s="165"/>
      <c r="I32" s="163"/>
      <c r="J32" s="163"/>
      <c r="K32" s="164"/>
      <c r="L32" s="163"/>
      <c r="M32" s="163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28" t="s">
        <v>64</v>
      </c>
      <c r="B33" s="47">
        <v>6</v>
      </c>
      <c r="C33" s="47">
        <v>3</v>
      </c>
      <c r="D33" s="46">
        <f>SUM(C33/3)</f>
        <v>1</v>
      </c>
      <c r="E33" s="47">
        <v>226</v>
      </c>
      <c r="F33" s="161">
        <f>SUM(B33/C33)</f>
        <v>2</v>
      </c>
      <c r="G33" s="165"/>
      <c r="H33" s="165"/>
      <c r="I33" s="163"/>
      <c r="J33" s="163"/>
      <c r="K33" s="164"/>
      <c r="L33" s="163"/>
      <c r="M33" s="163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0" customFormat="1" ht="24" customHeight="1" x14ac:dyDescent="0.35">
      <c r="A34" s="28" t="s">
        <v>172</v>
      </c>
      <c r="B34" s="47">
        <v>6</v>
      </c>
      <c r="C34" s="47">
        <v>2</v>
      </c>
      <c r="D34" s="46">
        <f>SUM(C34/2)</f>
        <v>1</v>
      </c>
      <c r="E34" s="47">
        <v>200</v>
      </c>
      <c r="F34" s="161">
        <f>SUM(B34/C34)</f>
        <v>3</v>
      </c>
      <c r="G34" s="165"/>
      <c r="H34" s="165"/>
      <c r="I34" s="163"/>
      <c r="J34" s="163"/>
      <c r="K34" s="164"/>
      <c r="L34" s="163"/>
      <c r="M34" s="163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s="40" customFormat="1" ht="24" customHeight="1" x14ac:dyDescent="0.35">
      <c r="A35" s="28" t="s">
        <v>28</v>
      </c>
      <c r="B35" s="47">
        <v>5</v>
      </c>
      <c r="C35" s="47">
        <v>7</v>
      </c>
      <c r="D35" s="46">
        <f>SUM(C35/7)</f>
        <v>1</v>
      </c>
      <c r="E35" s="47">
        <v>280</v>
      </c>
      <c r="F35" s="161">
        <f>SUM(B35/C35)</f>
        <v>0.7142857142857143</v>
      </c>
      <c r="G35" s="165"/>
      <c r="H35" s="165"/>
      <c r="I35" s="163"/>
      <c r="J35" s="163"/>
      <c r="K35" s="164"/>
      <c r="L35" s="163"/>
      <c r="M35" s="163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s="40" customFormat="1" ht="24" customHeight="1" x14ac:dyDescent="0.35">
      <c r="A36" s="28" t="s">
        <v>31</v>
      </c>
      <c r="B36" s="47">
        <v>5</v>
      </c>
      <c r="C36" s="47">
        <v>2</v>
      </c>
      <c r="D36" s="46">
        <v>1</v>
      </c>
      <c r="E36" s="47">
        <v>150</v>
      </c>
      <c r="F36" s="161">
        <v>2.5</v>
      </c>
      <c r="G36" s="165"/>
      <c r="H36" s="165"/>
      <c r="I36" s="163"/>
      <c r="J36" s="163"/>
      <c r="K36" s="164"/>
      <c r="L36" s="163"/>
      <c r="M36" s="163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24" customHeight="1" x14ac:dyDescent="0.35">
      <c r="A37" s="28" t="s">
        <v>33</v>
      </c>
      <c r="B37" s="47">
        <v>3</v>
      </c>
      <c r="C37" s="47">
        <v>1</v>
      </c>
      <c r="D37" s="46">
        <v>1</v>
      </c>
      <c r="E37" s="47">
        <v>100</v>
      </c>
      <c r="F37" s="161">
        <v>3</v>
      </c>
      <c r="G37" s="165"/>
      <c r="H37" s="165"/>
      <c r="I37" s="163"/>
      <c r="J37" s="163"/>
      <c r="K37" s="164"/>
      <c r="L37" s="163"/>
      <c r="M37" s="163"/>
    </row>
    <row r="38" spans="1:26" ht="24" customHeight="1" x14ac:dyDescent="0.35">
      <c r="A38" s="18" t="s">
        <v>167</v>
      </c>
      <c r="B38" s="12">
        <f>SUM(B6:B37)</f>
        <v>390</v>
      </c>
      <c r="C38" s="12">
        <f>SUM(C6:C37)</f>
        <v>192</v>
      </c>
      <c r="D38" s="12" t="s">
        <v>49</v>
      </c>
      <c r="E38" s="12">
        <f>SUM(E6:E37)</f>
        <v>14028</v>
      </c>
      <c r="F38" s="45">
        <f>AVERAGE(F6:F37)</f>
        <v>2.1144345238095239</v>
      </c>
      <c r="G38" s="19"/>
      <c r="H38" s="19"/>
      <c r="I38" s="19"/>
      <c r="J38" s="19"/>
      <c r="K38" s="153"/>
      <c r="L38" s="154"/>
      <c r="M38" s="154"/>
    </row>
    <row r="39" spans="1:26" ht="24" customHeight="1" x14ac:dyDescent="0.25">
      <c r="A39" s="17"/>
      <c r="B39" s="135" t="s">
        <v>141</v>
      </c>
      <c r="C39" s="135" t="s">
        <v>142</v>
      </c>
      <c r="D39" s="135" t="s">
        <v>143</v>
      </c>
      <c r="E39" s="135" t="s">
        <v>144</v>
      </c>
      <c r="F39" s="135" t="s">
        <v>145</v>
      </c>
      <c r="G39" s="135" t="s">
        <v>151</v>
      </c>
      <c r="H39" s="20"/>
      <c r="I39" s="20"/>
      <c r="J39" s="151"/>
      <c r="K39" s="156"/>
      <c r="L39" s="156"/>
      <c r="M39" s="156"/>
    </row>
    <row r="40" spans="1:26" ht="24" customHeight="1" x14ac:dyDescent="0.25">
      <c r="A40" s="17" t="s">
        <v>150</v>
      </c>
      <c r="B40" s="20">
        <v>210</v>
      </c>
      <c r="C40" s="20">
        <v>201</v>
      </c>
      <c r="D40" s="20">
        <v>103</v>
      </c>
      <c r="E40" s="20">
        <v>102</v>
      </c>
      <c r="F40" s="20">
        <v>105</v>
      </c>
      <c r="G40" s="20">
        <f>SUM(B40:F40)</f>
        <v>721</v>
      </c>
      <c r="H40" s="20"/>
      <c r="I40" s="20"/>
      <c r="J40" s="151"/>
      <c r="K40" s="156"/>
      <c r="L40" s="156"/>
      <c r="M40" s="156"/>
    </row>
    <row r="41" spans="1:26" ht="24" customHeight="1" x14ac:dyDescent="0.25">
      <c r="A41" s="17" t="s">
        <v>149</v>
      </c>
      <c r="B41" s="20">
        <v>210</v>
      </c>
      <c r="C41" s="20">
        <v>210</v>
      </c>
      <c r="D41" s="20">
        <v>105</v>
      </c>
      <c r="E41" s="20">
        <v>105</v>
      </c>
      <c r="F41" s="20">
        <v>105</v>
      </c>
      <c r="G41" s="20">
        <f>SUM(B41:F41)</f>
        <v>735</v>
      </c>
      <c r="H41" s="20"/>
      <c r="I41" s="20"/>
      <c r="J41" s="151"/>
      <c r="K41" s="156"/>
      <c r="L41" s="156"/>
      <c r="M41" s="156"/>
    </row>
    <row r="42" spans="1:26" ht="24" customHeight="1" x14ac:dyDescent="0.25">
      <c r="A42" s="17"/>
      <c r="B42" s="132">
        <f>(B40/B41)</f>
        <v>1</v>
      </c>
      <c r="C42" s="132">
        <f t="shared" ref="C42:F42" si="0">(C40/C41)</f>
        <v>0.95714285714285718</v>
      </c>
      <c r="D42" s="132">
        <f t="shared" si="0"/>
        <v>0.98095238095238091</v>
      </c>
      <c r="E42" s="132">
        <f t="shared" si="0"/>
        <v>0.97142857142857142</v>
      </c>
      <c r="F42" s="132">
        <f t="shared" si="0"/>
        <v>1</v>
      </c>
      <c r="G42" s="132">
        <f>(G40/G41)</f>
        <v>0.98095238095238091</v>
      </c>
      <c r="H42" s="21"/>
      <c r="I42" s="21"/>
      <c r="J42" s="152"/>
      <c r="K42" s="156"/>
      <c r="L42" s="156"/>
      <c r="M42" s="156"/>
    </row>
    <row r="43" spans="1:26" ht="24" customHeight="1" x14ac:dyDescent="0.25">
      <c r="A43" s="17"/>
      <c r="B43" s="20"/>
      <c r="C43" s="20"/>
      <c r="D43" s="20"/>
      <c r="E43" s="21"/>
      <c r="F43" s="21"/>
      <c r="G43" s="21"/>
      <c r="H43" s="21"/>
      <c r="I43" s="21"/>
      <c r="J43" s="21"/>
      <c r="K43" s="155"/>
      <c r="L43" s="155"/>
      <c r="M43" s="155"/>
    </row>
    <row r="44" spans="1:26" ht="24" customHeight="1" x14ac:dyDescent="0.25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26" ht="16.5" customHeight="1" x14ac:dyDescent="0.25">
      <c r="A45" s="22"/>
      <c r="B45" s="23"/>
      <c r="C45" s="23"/>
      <c r="D45" s="23"/>
      <c r="E45" s="23"/>
      <c r="F45" s="24" t="s">
        <v>24</v>
      </c>
      <c r="G45" s="24"/>
      <c r="H45" s="24"/>
      <c r="I45" s="24"/>
      <c r="J45" s="24"/>
      <c r="K45" s="24"/>
      <c r="L45" s="23"/>
      <c r="M45" s="23"/>
    </row>
    <row r="46" spans="1:26" ht="12.75" customHeight="1" x14ac:dyDescent="0.2"/>
    <row r="47" spans="1:26" ht="12.75" customHeight="1" x14ac:dyDescent="0.2"/>
    <row r="48" spans="1:26" ht="12.75" customHeight="1" x14ac:dyDescent="0.2"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</sheetData>
  <sortState ref="A6:F37">
    <sortCondition descending="1" ref="B6:B37"/>
    <sortCondition descending="1" ref="E6:E37"/>
    <sortCondition ref="A6:A37"/>
  </sortState>
  <mergeCells count="2">
    <mergeCell ref="A2:M2"/>
    <mergeCell ref="B48:N48"/>
  </mergeCells>
  <pageMargins left="0.7" right="0.7" top="0.75" bottom="0.75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0"/>
  <sheetViews>
    <sheetView showGridLines="0" topLeftCell="A2" zoomScale="75" zoomScaleNormal="75" workbookViewId="0">
      <selection activeCell="A6" sqref="A6:F2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195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36</v>
      </c>
      <c r="B6" s="167">
        <v>20</v>
      </c>
      <c r="C6" s="47">
        <v>7</v>
      </c>
      <c r="D6" s="168">
        <v>1</v>
      </c>
      <c r="E6" s="167">
        <v>692</v>
      </c>
      <c r="F6" s="161">
        <f>SUM(B6/C6)</f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47">
        <v>19</v>
      </c>
      <c r="C7" s="47">
        <v>7</v>
      </c>
      <c r="D7" s="46">
        <v>1</v>
      </c>
      <c r="E7" s="47">
        <v>635</v>
      </c>
      <c r="F7" s="161"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47">
        <v>16</v>
      </c>
      <c r="C8" s="47">
        <v>7</v>
      </c>
      <c r="D8" s="46">
        <v>1</v>
      </c>
      <c r="E8" s="47">
        <v>602</v>
      </c>
      <c r="F8" s="161">
        <v>2.2857142857142856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140</v>
      </c>
      <c r="B9" s="167">
        <v>15</v>
      </c>
      <c r="C9" s="47">
        <v>7</v>
      </c>
      <c r="D9" s="168">
        <f>SUM(C9/7)</f>
        <v>1</v>
      </c>
      <c r="E9" s="167">
        <v>580</v>
      </c>
      <c r="F9" s="161">
        <f>SUM(B9/C9)</f>
        <v>2.1428571428571428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22</v>
      </c>
      <c r="B10" s="47">
        <v>15</v>
      </c>
      <c r="C10" s="47">
        <v>7</v>
      </c>
      <c r="D10" s="46">
        <v>1</v>
      </c>
      <c r="E10" s="47">
        <v>498</v>
      </c>
      <c r="F10" s="161">
        <v>2.1428571428571428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47">
        <v>11</v>
      </c>
      <c r="C11" s="167">
        <v>4</v>
      </c>
      <c r="D11" s="46">
        <v>1</v>
      </c>
      <c r="E11" s="47">
        <v>374</v>
      </c>
      <c r="F11" s="161">
        <f>SUM(B11/C11)</f>
        <v>2.75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32</v>
      </c>
      <c r="B12" s="47">
        <v>11</v>
      </c>
      <c r="C12" s="167">
        <v>5</v>
      </c>
      <c r="D12" s="46">
        <v>1</v>
      </c>
      <c r="E12" s="47">
        <v>361</v>
      </c>
      <c r="F12" s="161">
        <f>SUM(B12/C12)</f>
        <v>2.2000000000000002</v>
      </c>
      <c r="G12" s="165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29</v>
      </c>
      <c r="B13" s="47">
        <v>9</v>
      </c>
      <c r="C13" s="47">
        <v>7</v>
      </c>
      <c r="D13" s="168">
        <v>1</v>
      </c>
      <c r="E13" s="47">
        <v>419</v>
      </c>
      <c r="F13" s="161">
        <f>SUM(B13/C13)</f>
        <v>1.2857142857142858</v>
      </c>
      <c r="G13" s="165"/>
      <c r="H13" s="165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23</v>
      </c>
      <c r="B14" s="47">
        <v>9</v>
      </c>
      <c r="C14" s="47">
        <v>5</v>
      </c>
      <c r="D14" s="46">
        <v>1</v>
      </c>
      <c r="E14" s="47">
        <v>303</v>
      </c>
      <c r="F14" s="161">
        <v>1.8</v>
      </c>
      <c r="G14" s="165"/>
      <c r="H14" s="165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19</v>
      </c>
      <c r="B15" s="47">
        <v>5</v>
      </c>
      <c r="C15" s="47">
        <v>3</v>
      </c>
      <c r="D15" s="46">
        <v>1</v>
      </c>
      <c r="E15" s="47">
        <v>168</v>
      </c>
      <c r="F15" s="161">
        <v>1.6666666666666667</v>
      </c>
      <c r="G15" s="165"/>
      <c r="H15" s="165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31</v>
      </c>
      <c r="B16" s="47">
        <v>4</v>
      </c>
      <c r="C16" s="47">
        <v>2</v>
      </c>
      <c r="D16" s="46">
        <v>1</v>
      </c>
      <c r="E16" s="47">
        <v>162</v>
      </c>
      <c r="F16" s="161">
        <f>SUM(B16/C16)</f>
        <v>2</v>
      </c>
      <c r="G16" s="165"/>
      <c r="H16" s="165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33</v>
      </c>
      <c r="B17" s="47">
        <v>4</v>
      </c>
      <c r="C17" s="47">
        <v>2</v>
      </c>
      <c r="D17" s="46">
        <v>1</v>
      </c>
      <c r="E17" s="47">
        <v>158</v>
      </c>
      <c r="F17" s="161">
        <f>SUM(B17/C17)</f>
        <v>2</v>
      </c>
      <c r="G17" s="165"/>
      <c r="H17" s="165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35</v>
      </c>
      <c r="B18" s="47">
        <v>4</v>
      </c>
      <c r="C18" s="47">
        <v>2</v>
      </c>
      <c r="D18" s="46">
        <v>1</v>
      </c>
      <c r="E18" s="47">
        <v>118</v>
      </c>
      <c r="F18" s="161">
        <v>2</v>
      </c>
      <c r="G18" s="165"/>
      <c r="H18" s="165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21</v>
      </c>
      <c r="B19" s="47">
        <v>3</v>
      </c>
      <c r="C19" s="47">
        <v>1</v>
      </c>
      <c r="D19" s="46">
        <v>1</v>
      </c>
      <c r="E19" s="47">
        <v>100</v>
      </c>
      <c r="F19" s="161">
        <v>3</v>
      </c>
      <c r="G19" s="165"/>
      <c r="H19" s="165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18</v>
      </c>
      <c r="B20" s="47">
        <v>2</v>
      </c>
      <c r="C20" s="47">
        <v>1</v>
      </c>
      <c r="D20" s="46">
        <v>1</v>
      </c>
      <c r="E20" s="47">
        <v>87</v>
      </c>
      <c r="F20" s="161">
        <v>2</v>
      </c>
      <c r="G20" s="165"/>
      <c r="H20" s="165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45</v>
      </c>
      <c r="B21" s="47">
        <v>2</v>
      </c>
      <c r="C21" s="47">
        <v>1</v>
      </c>
      <c r="D21" s="46">
        <v>1</v>
      </c>
      <c r="E21" s="47">
        <v>85</v>
      </c>
      <c r="F21" s="161">
        <v>2</v>
      </c>
      <c r="G21" s="165"/>
      <c r="H21" s="165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34</v>
      </c>
      <c r="B22" s="47">
        <v>2</v>
      </c>
      <c r="C22" s="47">
        <v>1</v>
      </c>
      <c r="D22" s="46">
        <v>1</v>
      </c>
      <c r="E22" s="47">
        <v>52</v>
      </c>
      <c r="F22" s="161">
        <f>SUM(B22/C22)</f>
        <v>2</v>
      </c>
      <c r="G22" s="165"/>
      <c r="H22" s="165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4" customHeight="1" x14ac:dyDescent="0.25">
      <c r="A23" s="17"/>
      <c r="B23" s="12">
        <f>SUM(B6:B22)</f>
        <v>151</v>
      </c>
      <c r="C23" s="12">
        <f>SUM(C6:C22)</f>
        <v>69</v>
      </c>
      <c r="D23" s="12" t="s">
        <v>49</v>
      </c>
      <c r="E23" s="12">
        <f>SUM(E6:E22)</f>
        <v>5394</v>
      </c>
      <c r="F23" s="45">
        <f>AVERAGE(F6:F22)</f>
        <v>2.1673669467787113</v>
      </c>
      <c r="G23" s="165"/>
      <c r="H23" s="165"/>
      <c r="I23" s="163"/>
      <c r="J23" s="163"/>
      <c r="K23" s="164"/>
      <c r="L23" s="163"/>
      <c r="M23" s="163"/>
    </row>
    <row r="24" spans="1:26" ht="24" customHeight="1" x14ac:dyDescent="0.35">
      <c r="A24" s="18" t="s">
        <v>130</v>
      </c>
      <c r="B24" s="19"/>
      <c r="C24" s="19"/>
      <c r="D24" s="19"/>
      <c r="E24" s="19"/>
      <c r="F24" s="19"/>
      <c r="G24" s="19"/>
      <c r="H24" s="19"/>
      <c r="I24" s="19"/>
      <c r="J24" s="19"/>
      <c r="K24" s="153"/>
      <c r="L24" s="154"/>
      <c r="M24" s="154"/>
    </row>
    <row r="25" spans="1:26" ht="24" customHeight="1" x14ac:dyDescent="0.25">
      <c r="A25" s="17"/>
      <c r="B25" s="135" t="s">
        <v>141</v>
      </c>
      <c r="C25" s="135" t="s">
        <v>142</v>
      </c>
      <c r="D25" s="135" t="s">
        <v>143</v>
      </c>
      <c r="E25" s="135" t="s">
        <v>144</v>
      </c>
      <c r="F25" s="135" t="s">
        <v>151</v>
      </c>
      <c r="G25" s="20"/>
      <c r="H25" s="20"/>
      <c r="I25" s="151"/>
      <c r="J25" s="156"/>
      <c r="K25" s="156"/>
      <c r="L25" s="156"/>
    </row>
    <row r="26" spans="1:26" ht="24" customHeight="1" x14ac:dyDescent="0.25">
      <c r="A26" s="17" t="s">
        <v>150</v>
      </c>
      <c r="B26" s="20">
        <v>206</v>
      </c>
      <c r="C26" s="20">
        <v>205</v>
      </c>
      <c r="D26" s="20">
        <v>103</v>
      </c>
      <c r="E26" s="20">
        <v>103</v>
      </c>
      <c r="F26" s="20">
        <f>SUM(B26:E26)</f>
        <v>617</v>
      </c>
      <c r="G26" s="20"/>
      <c r="H26" s="20"/>
      <c r="I26" s="151"/>
      <c r="J26" s="156"/>
      <c r="K26" s="156"/>
      <c r="L26" s="156"/>
    </row>
    <row r="27" spans="1:26" ht="24" customHeight="1" x14ac:dyDescent="0.25">
      <c r="A27" s="17" t="s">
        <v>149</v>
      </c>
      <c r="B27" s="20">
        <v>210</v>
      </c>
      <c r="C27" s="20">
        <v>210</v>
      </c>
      <c r="D27" s="20">
        <v>105</v>
      </c>
      <c r="E27" s="20">
        <v>105</v>
      </c>
      <c r="F27" s="20">
        <f>SUM(B27:E27)</f>
        <v>630</v>
      </c>
      <c r="G27" s="20"/>
      <c r="H27" s="20"/>
      <c r="I27" s="151"/>
      <c r="J27" s="156"/>
      <c r="K27" s="156"/>
      <c r="L27" s="156"/>
    </row>
    <row r="28" spans="1:26" ht="24" customHeight="1" x14ac:dyDescent="0.25">
      <c r="A28" s="17"/>
      <c r="B28" s="132">
        <f>(B26/B27)</f>
        <v>0.98095238095238091</v>
      </c>
      <c r="C28" s="132">
        <f t="shared" ref="C28:F28" si="0">(C26/C27)</f>
        <v>0.97619047619047616</v>
      </c>
      <c r="D28" s="132">
        <f t="shared" si="0"/>
        <v>0.98095238095238091</v>
      </c>
      <c r="E28" s="132">
        <f t="shared" si="0"/>
        <v>0.98095238095238091</v>
      </c>
      <c r="F28" s="132">
        <f t="shared" si="0"/>
        <v>0.97936507936507933</v>
      </c>
      <c r="G28" s="21"/>
      <c r="H28" s="21"/>
      <c r="I28" s="152"/>
      <c r="J28" s="156"/>
      <c r="K28" s="156"/>
      <c r="L28" s="156"/>
    </row>
    <row r="29" spans="1:26" ht="24" customHeight="1" x14ac:dyDescent="0.25">
      <c r="A29" s="17"/>
      <c r="B29" s="20"/>
      <c r="C29" s="20"/>
      <c r="D29" s="20"/>
      <c r="E29" s="21"/>
      <c r="F29" s="21"/>
      <c r="G29" s="21"/>
      <c r="H29" s="21"/>
      <c r="I29" s="21"/>
      <c r="J29" s="21"/>
      <c r="K29" s="155"/>
      <c r="L29" s="155"/>
      <c r="M29" s="155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16.5" customHeight="1" x14ac:dyDescent="0.25">
      <c r="A31" s="22"/>
      <c r="B31" s="23"/>
      <c r="C31" s="23"/>
      <c r="D31" s="23"/>
      <c r="E31" s="23"/>
      <c r="F31" s="24" t="s">
        <v>24</v>
      </c>
      <c r="G31" s="24"/>
      <c r="H31" s="24"/>
      <c r="I31" s="24"/>
      <c r="J31" s="24"/>
      <c r="K31" s="24"/>
      <c r="L31" s="23"/>
      <c r="M31" s="23"/>
    </row>
    <row r="32" spans="1:26" ht="12.75" customHeight="1" x14ac:dyDescent="0.2"/>
    <row r="33" spans="2:14" ht="12.75" customHeight="1" x14ac:dyDescent="0.2"/>
    <row r="34" spans="2:14" ht="12.75" customHeight="1" x14ac:dyDescent="0.2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</row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sortState ref="A6:F22">
    <sortCondition descending="1" ref="B6:B22"/>
    <sortCondition descending="1" ref="E6:E22"/>
    <sortCondition ref="A6:A22"/>
  </sortState>
  <mergeCells count="2">
    <mergeCell ref="A2:M2"/>
    <mergeCell ref="B34:N3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2"/>
  <sheetViews>
    <sheetView showGridLines="0" topLeftCell="A2" zoomScale="75" zoomScaleNormal="75" workbookViewId="0">
      <selection activeCell="A6" sqref="A6:A1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12</v>
      </c>
      <c r="B6" s="167">
        <v>21</v>
      </c>
      <c r="C6" s="47">
        <v>7</v>
      </c>
      <c r="D6" s="168">
        <v>1</v>
      </c>
      <c r="E6" s="47">
        <v>700</v>
      </c>
      <c r="F6" s="173">
        <v>3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47">
        <v>21</v>
      </c>
      <c r="C7" s="47">
        <v>7</v>
      </c>
      <c r="D7" s="168">
        <v>1</v>
      </c>
      <c r="E7" s="47">
        <v>700</v>
      </c>
      <c r="F7" s="173">
        <v>3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167">
        <v>20</v>
      </c>
      <c r="C8" s="47">
        <v>7</v>
      </c>
      <c r="D8" s="168">
        <v>1</v>
      </c>
      <c r="E8" s="47">
        <v>688</v>
      </c>
      <c r="F8" s="173">
        <v>2.8571428571428572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34</v>
      </c>
      <c r="B9" s="47">
        <v>19</v>
      </c>
      <c r="C9" s="47">
        <v>7</v>
      </c>
      <c r="D9" s="168">
        <v>1</v>
      </c>
      <c r="E9" s="47">
        <v>644</v>
      </c>
      <c r="F9" s="173">
        <v>2.7142857142857144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13</v>
      </c>
      <c r="B10" s="47">
        <v>18</v>
      </c>
      <c r="C10" s="47">
        <v>7</v>
      </c>
      <c r="D10" s="168">
        <v>1</v>
      </c>
      <c r="E10" s="47">
        <v>658</v>
      </c>
      <c r="F10" s="173">
        <v>2.5714285714285716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33</v>
      </c>
      <c r="B11" s="47">
        <v>16</v>
      </c>
      <c r="C11" s="47">
        <v>6</v>
      </c>
      <c r="D11" s="168">
        <v>1</v>
      </c>
      <c r="E11" s="47">
        <v>552</v>
      </c>
      <c r="F11" s="173">
        <v>2.6666666666666665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26</v>
      </c>
      <c r="B12" s="47">
        <v>9</v>
      </c>
      <c r="C12" s="47">
        <v>3</v>
      </c>
      <c r="D12" s="168">
        <v>1</v>
      </c>
      <c r="E12" s="47">
        <v>300</v>
      </c>
      <c r="F12" s="173">
        <v>3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29</v>
      </c>
      <c r="B13" s="47">
        <v>6</v>
      </c>
      <c r="C13" s="47">
        <v>2</v>
      </c>
      <c r="D13" s="168">
        <v>1</v>
      </c>
      <c r="E13" s="47">
        <v>200</v>
      </c>
      <c r="F13" s="173">
        <v>3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32</v>
      </c>
      <c r="B14" s="47">
        <v>6</v>
      </c>
      <c r="C14" s="47">
        <v>2</v>
      </c>
      <c r="D14" s="168">
        <v>1</v>
      </c>
      <c r="E14" s="47">
        <v>200</v>
      </c>
      <c r="F14" s="173">
        <v>3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35</v>
      </c>
      <c r="B15" s="47">
        <v>5</v>
      </c>
      <c r="C15" s="47">
        <v>2</v>
      </c>
      <c r="D15" s="168">
        <v>1</v>
      </c>
      <c r="E15" s="47">
        <v>173</v>
      </c>
      <c r="F15" s="173">
        <v>2.5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24" customHeight="1" x14ac:dyDescent="0.35">
      <c r="A16" s="18" t="s">
        <v>169</v>
      </c>
      <c r="B16" s="12">
        <f>SUM(B6:B15)</f>
        <v>141</v>
      </c>
      <c r="C16" s="12">
        <f>SUM(C6:C15)</f>
        <v>50</v>
      </c>
      <c r="D16" s="12" t="s">
        <v>49</v>
      </c>
      <c r="E16" s="12">
        <f>SUM(E6:E15)</f>
        <v>4815</v>
      </c>
      <c r="F16" s="45">
        <f>AVERAGE(F6:F15)</f>
        <v>2.8309523809523811</v>
      </c>
      <c r="G16" s="19"/>
      <c r="H16" s="19"/>
      <c r="I16" s="19"/>
      <c r="J16" s="19"/>
      <c r="K16" s="153"/>
      <c r="L16" s="154"/>
      <c r="M16" s="154"/>
    </row>
    <row r="17" spans="1:14" ht="24" customHeight="1" x14ac:dyDescent="0.25">
      <c r="A17" s="17"/>
      <c r="B17" s="135" t="s">
        <v>141</v>
      </c>
      <c r="C17" s="135" t="s">
        <v>142</v>
      </c>
      <c r="D17" s="135" t="s">
        <v>143</v>
      </c>
      <c r="E17" s="135" t="s">
        <v>144</v>
      </c>
      <c r="F17" s="135" t="s">
        <v>145</v>
      </c>
      <c r="G17" s="135" t="s">
        <v>151</v>
      </c>
      <c r="H17" s="20"/>
      <c r="I17" s="151"/>
      <c r="J17" s="156"/>
      <c r="K17" s="156"/>
      <c r="L17" s="156"/>
    </row>
    <row r="18" spans="1:14" ht="24" customHeight="1" x14ac:dyDescent="0.25">
      <c r="A18" s="17" t="s">
        <v>150</v>
      </c>
      <c r="B18" s="20">
        <v>104</v>
      </c>
      <c r="C18" s="20">
        <v>208</v>
      </c>
      <c r="D18" s="20" t="s">
        <v>16</v>
      </c>
      <c r="E18" s="20">
        <v>100</v>
      </c>
      <c r="F18" s="20" t="s">
        <v>16</v>
      </c>
      <c r="G18" s="20">
        <f>SUM(B18:F18)</f>
        <v>412</v>
      </c>
      <c r="H18" s="20"/>
      <c r="I18" s="151"/>
      <c r="J18" s="156"/>
      <c r="K18" s="156"/>
      <c r="L18" s="156"/>
    </row>
    <row r="19" spans="1:14" ht="24" customHeight="1" x14ac:dyDescent="0.25">
      <c r="A19" s="17" t="s">
        <v>149</v>
      </c>
      <c r="B19" s="20">
        <v>105</v>
      </c>
      <c r="C19" s="20">
        <v>210</v>
      </c>
      <c r="D19" s="20" t="s">
        <v>16</v>
      </c>
      <c r="E19" s="20">
        <v>105</v>
      </c>
      <c r="F19" s="20" t="s">
        <v>16</v>
      </c>
      <c r="G19" s="20">
        <f>SUM(B19:F19)</f>
        <v>420</v>
      </c>
      <c r="H19" s="20"/>
      <c r="I19" s="151"/>
      <c r="J19" s="156"/>
      <c r="K19" s="156"/>
      <c r="L19" s="156"/>
    </row>
    <row r="20" spans="1:14" ht="24" customHeight="1" x14ac:dyDescent="0.25">
      <c r="A20" s="17"/>
      <c r="B20" s="132">
        <f>(B18/B19)</f>
        <v>0.99047619047619051</v>
      </c>
      <c r="C20" s="132">
        <f>(C18/C19)</f>
        <v>0.99047619047619051</v>
      </c>
      <c r="D20" s="132" t="e">
        <f>(D18/D19)</f>
        <v>#VALUE!</v>
      </c>
      <c r="E20" s="132">
        <f>(E18/E19)</f>
        <v>0.95238095238095233</v>
      </c>
      <c r="F20" s="132" t="s">
        <v>16</v>
      </c>
      <c r="G20" s="132">
        <f>(G18/G19)</f>
        <v>0.98095238095238091</v>
      </c>
      <c r="H20" s="21"/>
      <c r="I20" s="152"/>
      <c r="J20" s="156"/>
      <c r="K20" s="156"/>
      <c r="L20" s="156"/>
    </row>
    <row r="21" spans="1:14" ht="24" customHeight="1" x14ac:dyDescent="0.25">
      <c r="A21" s="17"/>
      <c r="B21" s="20"/>
      <c r="C21" s="20"/>
      <c r="D21" s="20"/>
      <c r="E21" s="21"/>
      <c r="F21" s="21"/>
      <c r="G21" s="21"/>
      <c r="H21" s="21"/>
      <c r="I21" s="21"/>
      <c r="J21" s="21"/>
      <c r="K21" s="155"/>
      <c r="L21" s="155"/>
      <c r="M21" s="155"/>
    </row>
    <row r="22" spans="1:14" ht="24" customHeight="1" x14ac:dyDescent="0.25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16.5" customHeight="1" x14ac:dyDescent="0.25">
      <c r="A23" s="22"/>
      <c r="B23" s="23"/>
      <c r="C23" s="23"/>
      <c r="D23" s="23"/>
      <c r="E23" s="23"/>
      <c r="F23" s="24" t="s">
        <v>24</v>
      </c>
      <c r="G23" s="24"/>
      <c r="H23" s="24"/>
      <c r="I23" s="24"/>
      <c r="J23" s="24"/>
      <c r="K23" s="24"/>
      <c r="L23" s="23"/>
      <c r="M23" s="23"/>
    </row>
    <row r="24" spans="1:14" ht="12.75" customHeight="1" x14ac:dyDescent="0.2"/>
    <row r="25" spans="1:14" ht="12.75" customHeight="1" x14ac:dyDescent="0.2"/>
    <row r="26" spans="1:14" ht="12.75" customHeight="1" x14ac:dyDescent="0.2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</row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</sheetData>
  <sortState ref="A6:F15">
    <sortCondition descending="1" ref="B6:B15"/>
    <sortCondition descending="1" ref="E6:E15"/>
    <sortCondition ref="A6:A15"/>
  </sortState>
  <mergeCells count="2">
    <mergeCell ref="A2:M2"/>
    <mergeCell ref="B26:N26"/>
  </mergeCells>
  <pageMargins left="0.7" right="0.7" top="0.75" bottom="0.75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2"/>
  <sheetViews>
    <sheetView showGridLines="0" topLeftCell="A2" zoomScale="75" zoomScaleNormal="75" workbookViewId="0">
      <selection activeCell="F35" sqref="F3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194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48</v>
      </c>
      <c r="B6" s="47">
        <v>20</v>
      </c>
      <c r="C6" s="47">
        <v>7</v>
      </c>
      <c r="D6" s="46">
        <f>SUM(C6/7)</f>
        <v>1</v>
      </c>
      <c r="E6" s="47">
        <v>670</v>
      </c>
      <c r="F6" s="161">
        <f>SUM(B6/C6)</f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36</v>
      </c>
      <c r="B7" s="167">
        <v>19</v>
      </c>
      <c r="C7" s="167">
        <v>7</v>
      </c>
      <c r="D7" s="168">
        <f>SUM(C7/7)</f>
        <v>1</v>
      </c>
      <c r="E7" s="167">
        <v>665</v>
      </c>
      <c r="F7" s="161">
        <f>SUM(B7/C7)</f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140</v>
      </c>
      <c r="B8" s="167">
        <v>18</v>
      </c>
      <c r="C8" s="47">
        <v>7</v>
      </c>
      <c r="D8" s="168">
        <f>SUM(C8/7)</f>
        <v>1</v>
      </c>
      <c r="E8" s="167">
        <v>621</v>
      </c>
      <c r="F8" s="161">
        <f t="shared" ref="F8:F26" si="0">SUM(B8/C8)</f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12</v>
      </c>
      <c r="B9" s="47">
        <v>18</v>
      </c>
      <c r="C9" s="47">
        <v>7</v>
      </c>
      <c r="D9" s="46">
        <v>1</v>
      </c>
      <c r="E9" s="47">
        <v>573</v>
      </c>
      <c r="F9" s="161">
        <f t="shared" si="0"/>
        <v>2.5714285714285716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31</v>
      </c>
      <c r="B10" s="167">
        <v>15</v>
      </c>
      <c r="C10" s="167">
        <v>7</v>
      </c>
      <c r="D10" s="168">
        <f>SUM(C10/7)</f>
        <v>1</v>
      </c>
      <c r="E10" s="167">
        <v>491</v>
      </c>
      <c r="F10" s="161">
        <f t="shared" si="0"/>
        <v>2.1428571428571428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165</v>
      </c>
      <c r="B11" s="47">
        <v>14</v>
      </c>
      <c r="C11" s="47">
        <v>7</v>
      </c>
      <c r="D11" s="46">
        <f>SUM(C11/7)</f>
        <v>1</v>
      </c>
      <c r="E11" s="47">
        <v>511</v>
      </c>
      <c r="F11" s="161">
        <f t="shared" si="0"/>
        <v>2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172</v>
      </c>
      <c r="B12" s="47">
        <v>14</v>
      </c>
      <c r="C12" s="47">
        <v>7</v>
      </c>
      <c r="D12" s="46">
        <f>SUM(C12/7)</f>
        <v>1</v>
      </c>
      <c r="E12" s="47">
        <v>480</v>
      </c>
      <c r="F12" s="161">
        <f t="shared" si="0"/>
        <v>2</v>
      </c>
      <c r="G12" s="165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29</v>
      </c>
      <c r="B13" s="167">
        <v>14</v>
      </c>
      <c r="C13" s="167">
        <v>6</v>
      </c>
      <c r="D13" s="46">
        <v>1</v>
      </c>
      <c r="E13" s="47">
        <v>444</v>
      </c>
      <c r="F13" s="161">
        <f t="shared" si="0"/>
        <v>2.3333333333333335</v>
      </c>
      <c r="G13" s="165"/>
      <c r="H13" s="165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32</v>
      </c>
      <c r="B14" s="47">
        <v>13</v>
      </c>
      <c r="C14" s="167">
        <v>7</v>
      </c>
      <c r="D14" s="46">
        <v>1</v>
      </c>
      <c r="E14" s="47">
        <v>448</v>
      </c>
      <c r="F14" s="161">
        <f t="shared" si="0"/>
        <v>1.8571428571428572</v>
      </c>
      <c r="G14" s="165"/>
      <c r="H14" s="165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23</v>
      </c>
      <c r="B15" s="47">
        <v>12</v>
      </c>
      <c r="C15" s="47">
        <v>7</v>
      </c>
      <c r="D15" s="46">
        <v>1</v>
      </c>
      <c r="E15" s="47">
        <v>481</v>
      </c>
      <c r="F15" s="161">
        <f t="shared" si="0"/>
        <v>1.7142857142857142</v>
      </c>
      <c r="G15" s="165"/>
      <c r="H15" s="165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26</v>
      </c>
      <c r="B16" s="47">
        <v>12</v>
      </c>
      <c r="C16" s="167">
        <v>7</v>
      </c>
      <c r="D16" s="46">
        <v>1</v>
      </c>
      <c r="E16" s="47">
        <v>457</v>
      </c>
      <c r="F16" s="161">
        <f t="shared" si="0"/>
        <v>1.7142857142857142</v>
      </c>
      <c r="G16" s="165"/>
      <c r="H16" s="165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135</v>
      </c>
      <c r="B17" s="47">
        <v>11</v>
      </c>
      <c r="C17" s="47">
        <v>7</v>
      </c>
      <c r="D17" s="46">
        <f>SUM(C17/7)</f>
        <v>1</v>
      </c>
      <c r="E17" s="47">
        <v>445</v>
      </c>
      <c r="F17" s="161">
        <f t="shared" si="0"/>
        <v>1.5714285714285714</v>
      </c>
      <c r="G17" s="165"/>
      <c r="H17" s="165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171</v>
      </c>
      <c r="B18" s="47">
        <v>11</v>
      </c>
      <c r="C18" s="47">
        <v>7</v>
      </c>
      <c r="D18" s="46">
        <f>SUM(C18/7)</f>
        <v>1</v>
      </c>
      <c r="E18" s="47">
        <v>426</v>
      </c>
      <c r="F18" s="161">
        <f t="shared" si="0"/>
        <v>1.5714285714285714</v>
      </c>
      <c r="G18" s="165"/>
      <c r="H18" s="165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137</v>
      </c>
      <c r="B19" s="47">
        <v>11</v>
      </c>
      <c r="C19" s="47">
        <v>5</v>
      </c>
      <c r="D19" s="46">
        <f>SUM(C19/5)</f>
        <v>1</v>
      </c>
      <c r="E19" s="47">
        <v>351</v>
      </c>
      <c r="F19" s="161">
        <f t="shared" si="0"/>
        <v>2.2000000000000002</v>
      </c>
      <c r="G19" s="165"/>
      <c r="H19" s="165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30</v>
      </c>
      <c r="B20" s="47">
        <v>10</v>
      </c>
      <c r="C20" s="47">
        <v>7</v>
      </c>
      <c r="D20" s="46">
        <v>1</v>
      </c>
      <c r="E20" s="47">
        <v>414</v>
      </c>
      <c r="F20" s="161">
        <f t="shared" si="0"/>
        <v>1.4285714285714286</v>
      </c>
      <c r="G20" s="165"/>
      <c r="H20" s="165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136</v>
      </c>
      <c r="B21" s="47">
        <v>10</v>
      </c>
      <c r="C21" s="47">
        <v>7</v>
      </c>
      <c r="D21" s="46">
        <f t="shared" ref="D21:D30" si="1">SUM(C21/7)</f>
        <v>1</v>
      </c>
      <c r="E21" s="47">
        <v>334</v>
      </c>
      <c r="F21" s="161">
        <f t="shared" si="0"/>
        <v>1.4285714285714286</v>
      </c>
      <c r="G21" s="165"/>
      <c r="H21" s="165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134</v>
      </c>
      <c r="B22" s="47">
        <v>9</v>
      </c>
      <c r="C22" s="47">
        <v>7</v>
      </c>
      <c r="D22" s="46">
        <f t="shared" si="1"/>
        <v>1</v>
      </c>
      <c r="E22" s="47">
        <v>374</v>
      </c>
      <c r="F22" s="161">
        <f t="shared" si="0"/>
        <v>1.2857142857142858</v>
      </c>
      <c r="G22" s="165"/>
      <c r="H22" s="165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193</v>
      </c>
      <c r="B23" s="47">
        <v>8</v>
      </c>
      <c r="C23" s="47">
        <v>7</v>
      </c>
      <c r="D23" s="46">
        <f t="shared" si="1"/>
        <v>1</v>
      </c>
      <c r="E23" s="47">
        <v>315</v>
      </c>
      <c r="F23" s="161">
        <f t="shared" si="0"/>
        <v>1.1428571428571428</v>
      </c>
      <c r="G23" s="165"/>
      <c r="H23" s="165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39</v>
      </c>
      <c r="B24" s="47">
        <v>7</v>
      </c>
      <c r="C24" s="47">
        <v>7</v>
      </c>
      <c r="D24" s="46">
        <f t="shared" si="1"/>
        <v>1</v>
      </c>
      <c r="E24" s="47">
        <v>317</v>
      </c>
      <c r="F24" s="161">
        <f t="shared" si="0"/>
        <v>1</v>
      </c>
      <c r="G24" s="165"/>
      <c r="H24" s="165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152</v>
      </c>
      <c r="B25" s="47">
        <v>7</v>
      </c>
      <c r="C25" s="47">
        <v>7</v>
      </c>
      <c r="D25" s="46">
        <f t="shared" si="1"/>
        <v>1</v>
      </c>
      <c r="E25" s="47">
        <v>296</v>
      </c>
      <c r="F25" s="161">
        <f t="shared" si="0"/>
        <v>1</v>
      </c>
      <c r="G25" s="165"/>
      <c r="H25" s="165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64</v>
      </c>
      <c r="B26" s="47">
        <v>6</v>
      </c>
      <c r="C26" s="47">
        <v>7</v>
      </c>
      <c r="D26" s="46">
        <f t="shared" si="1"/>
        <v>1</v>
      </c>
      <c r="E26" s="47">
        <v>269</v>
      </c>
      <c r="F26" s="161">
        <f t="shared" si="0"/>
        <v>0.8571428571428571</v>
      </c>
      <c r="G26" s="165"/>
      <c r="H26" s="165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41</v>
      </c>
      <c r="B27" s="47">
        <v>4</v>
      </c>
      <c r="C27" s="47">
        <v>7</v>
      </c>
      <c r="D27" s="46">
        <f t="shared" si="1"/>
        <v>1</v>
      </c>
      <c r="E27" s="47">
        <v>276</v>
      </c>
      <c r="F27" s="161">
        <f t="shared" ref="F27:F30" si="2">SUM(B27/C27)</f>
        <v>0.5714285714285714</v>
      </c>
      <c r="G27" s="165"/>
      <c r="H27" s="165"/>
      <c r="I27" s="163"/>
      <c r="J27" s="163"/>
      <c r="K27" s="164"/>
      <c r="L27" s="163"/>
      <c r="M27" s="16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65</v>
      </c>
      <c r="B28" s="47">
        <v>4</v>
      </c>
      <c r="C28" s="47">
        <v>7</v>
      </c>
      <c r="D28" s="46">
        <f t="shared" si="1"/>
        <v>1</v>
      </c>
      <c r="E28" s="47">
        <v>264</v>
      </c>
      <c r="F28" s="161">
        <f t="shared" si="2"/>
        <v>0.5714285714285714</v>
      </c>
      <c r="G28" s="165"/>
      <c r="H28" s="162"/>
      <c r="I28" s="163"/>
      <c r="J28" s="163"/>
      <c r="K28" s="164"/>
      <c r="L28" s="163"/>
      <c r="M28" s="163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126</v>
      </c>
      <c r="B29" s="47">
        <v>4</v>
      </c>
      <c r="C29" s="47">
        <v>7</v>
      </c>
      <c r="D29" s="46">
        <f t="shared" si="1"/>
        <v>1</v>
      </c>
      <c r="E29" s="47">
        <v>199</v>
      </c>
      <c r="F29" s="161">
        <f t="shared" si="2"/>
        <v>0.5714285714285714</v>
      </c>
      <c r="G29" s="162"/>
      <c r="H29" s="165"/>
      <c r="I29" s="163"/>
      <c r="J29" s="163"/>
      <c r="K29" s="164"/>
      <c r="L29" s="163"/>
      <c r="M29" s="163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40</v>
      </c>
      <c r="B30" s="47">
        <v>3</v>
      </c>
      <c r="C30" s="47">
        <v>7</v>
      </c>
      <c r="D30" s="46">
        <f t="shared" si="1"/>
        <v>1</v>
      </c>
      <c r="E30" s="47">
        <v>198</v>
      </c>
      <c r="F30" s="161">
        <f t="shared" si="2"/>
        <v>0.42857142857142855</v>
      </c>
      <c r="G30" s="162"/>
      <c r="H30" s="162"/>
      <c r="I30" s="163"/>
      <c r="J30" s="163"/>
      <c r="K30" s="164"/>
      <c r="L30" s="163"/>
      <c r="M30" s="163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33</v>
      </c>
      <c r="B31" s="47">
        <v>3</v>
      </c>
      <c r="C31" s="47">
        <v>2</v>
      </c>
      <c r="D31" s="46">
        <v>1</v>
      </c>
      <c r="E31" s="47">
        <v>123</v>
      </c>
      <c r="F31" s="161">
        <v>1.5</v>
      </c>
      <c r="G31" s="162"/>
      <c r="H31" s="162"/>
      <c r="I31" s="163"/>
      <c r="J31" s="163"/>
      <c r="K31" s="164"/>
      <c r="L31" s="163"/>
      <c r="M31" s="163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34</v>
      </c>
      <c r="B32" s="47">
        <v>3</v>
      </c>
      <c r="C32" s="47">
        <v>2</v>
      </c>
      <c r="D32" s="46">
        <v>1</v>
      </c>
      <c r="E32" s="47">
        <v>89</v>
      </c>
      <c r="F32" s="161">
        <v>1.5</v>
      </c>
      <c r="G32" s="162"/>
      <c r="H32" s="162"/>
      <c r="I32" s="163"/>
      <c r="J32" s="163"/>
      <c r="K32" s="164"/>
      <c r="L32" s="163"/>
      <c r="M32" s="163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28" t="s">
        <v>19</v>
      </c>
      <c r="B33" s="47">
        <v>2</v>
      </c>
      <c r="C33" s="47">
        <v>2</v>
      </c>
      <c r="D33" s="46">
        <v>1</v>
      </c>
      <c r="E33" s="47">
        <v>88</v>
      </c>
      <c r="F33" s="161">
        <v>1</v>
      </c>
      <c r="G33" s="162"/>
      <c r="H33" s="162"/>
      <c r="I33" s="163"/>
      <c r="J33" s="163"/>
      <c r="K33" s="164"/>
      <c r="L33" s="163"/>
      <c r="M33" s="163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0" customFormat="1" ht="24" customHeight="1" x14ac:dyDescent="0.35">
      <c r="A34" s="28" t="s">
        <v>21</v>
      </c>
      <c r="B34" s="47">
        <v>0</v>
      </c>
      <c r="C34" s="47">
        <v>1</v>
      </c>
      <c r="D34" s="46">
        <v>1</v>
      </c>
      <c r="E34" s="47">
        <v>32</v>
      </c>
      <c r="F34" s="161">
        <v>0</v>
      </c>
      <c r="G34" s="165"/>
      <c r="H34" s="165"/>
      <c r="I34" s="163"/>
      <c r="J34" s="163"/>
      <c r="K34" s="164"/>
      <c r="L34" s="163"/>
      <c r="M34" s="163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24" customHeight="1" x14ac:dyDescent="0.25">
      <c r="A35" s="17"/>
      <c r="B35" s="12">
        <f>SUM(B6:B34)</f>
        <v>282</v>
      </c>
      <c r="C35" s="12">
        <f>SUM(C6:C34)</f>
        <v>179</v>
      </c>
      <c r="D35" s="12" t="s">
        <v>49</v>
      </c>
      <c r="E35" s="12">
        <f>SUM(E6:E34)</f>
        <v>10651</v>
      </c>
      <c r="F35" s="12">
        <f>AVERAGE(F6:F34)</f>
        <v>1.5208538587848932</v>
      </c>
      <c r="G35" s="165"/>
      <c r="H35" s="165"/>
      <c r="I35" s="163"/>
      <c r="J35" s="163"/>
      <c r="K35" s="164"/>
      <c r="L35" s="163"/>
      <c r="M35" s="163"/>
    </row>
    <row r="36" spans="1:26" ht="24" customHeight="1" x14ac:dyDescent="0.35">
      <c r="A36" s="18" t="s">
        <v>127</v>
      </c>
      <c r="B36" s="19"/>
      <c r="C36" s="19"/>
      <c r="D36" s="19"/>
      <c r="E36" s="19"/>
      <c r="F36" s="19"/>
      <c r="G36" s="19"/>
      <c r="H36" s="19"/>
      <c r="I36" s="19"/>
      <c r="J36" s="19"/>
      <c r="K36" s="153"/>
      <c r="L36" s="154"/>
      <c r="M36" s="154"/>
    </row>
    <row r="37" spans="1:26" ht="24" customHeight="1" x14ac:dyDescent="0.25">
      <c r="A37" s="17"/>
      <c r="B37" s="135" t="s">
        <v>141</v>
      </c>
      <c r="C37" s="135" t="s">
        <v>142</v>
      </c>
      <c r="D37" s="135" t="s">
        <v>143</v>
      </c>
      <c r="E37" s="135" t="s">
        <v>144</v>
      </c>
      <c r="F37" s="135" t="s">
        <v>145</v>
      </c>
      <c r="G37" s="135" t="s">
        <v>151</v>
      </c>
      <c r="H37" s="20"/>
      <c r="I37" s="20"/>
      <c r="J37" s="151"/>
      <c r="K37" s="156"/>
      <c r="L37" s="156"/>
      <c r="M37" s="156"/>
    </row>
    <row r="38" spans="1:26" ht="24" customHeight="1" x14ac:dyDescent="0.25">
      <c r="A38" s="17" t="s">
        <v>150</v>
      </c>
      <c r="B38" s="20">
        <v>209</v>
      </c>
      <c r="C38" s="20">
        <v>206</v>
      </c>
      <c r="D38" s="20">
        <v>105</v>
      </c>
      <c r="E38" s="20">
        <v>102</v>
      </c>
      <c r="F38" s="20">
        <v>105</v>
      </c>
      <c r="G38" s="20">
        <f>SUM(B38:F38)</f>
        <v>727</v>
      </c>
      <c r="H38" s="20"/>
      <c r="I38" s="20"/>
      <c r="J38" s="151"/>
      <c r="K38" s="156"/>
      <c r="L38" s="156"/>
      <c r="M38" s="156"/>
    </row>
    <row r="39" spans="1:26" ht="24" customHeight="1" x14ac:dyDescent="0.25">
      <c r="A39" s="17" t="s">
        <v>149</v>
      </c>
      <c r="B39" s="20">
        <v>210</v>
      </c>
      <c r="C39" s="20">
        <v>210</v>
      </c>
      <c r="D39" s="20">
        <v>105</v>
      </c>
      <c r="E39" s="20">
        <v>105</v>
      </c>
      <c r="F39" s="20">
        <v>105</v>
      </c>
      <c r="G39" s="20">
        <f>SUM(B39:F39)</f>
        <v>735</v>
      </c>
      <c r="H39" s="20"/>
      <c r="I39" s="20"/>
      <c r="J39" s="151"/>
      <c r="K39" s="156"/>
      <c r="L39" s="156"/>
      <c r="M39" s="156"/>
    </row>
    <row r="40" spans="1:26" ht="24" customHeight="1" x14ac:dyDescent="0.25">
      <c r="A40" s="17"/>
      <c r="B40" s="132">
        <f>(B38/B39)</f>
        <v>0.99523809523809526</v>
      </c>
      <c r="C40" s="132">
        <f t="shared" ref="C40:G40" si="3">(C38/C39)</f>
        <v>0.98095238095238091</v>
      </c>
      <c r="D40" s="132">
        <f t="shared" si="3"/>
        <v>1</v>
      </c>
      <c r="E40" s="132">
        <f t="shared" si="3"/>
        <v>0.97142857142857142</v>
      </c>
      <c r="F40" s="132">
        <f t="shared" si="3"/>
        <v>1</v>
      </c>
      <c r="G40" s="132">
        <f t="shared" si="3"/>
        <v>0.98911564625850346</v>
      </c>
      <c r="H40" s="21"/>
      <c r="I40" s="21"/>
      <c r="J40" s="152"/>
      <c r="K40" s="156"/>
      <c r="L40" s="156"/>
      <c r="M40" s="156"/>
    </row>
    <row r="41" spans="1:26" ht="24" customHeight="1" x14ac:dyDescent="0.25">
      <c r="A41" s="17"/>
      <c r="B41" s="20"/>
      <c r="C41" s="20"/>
      <c r="D41" s="20"/>
      <c r="E41" s="21"/>
      <c r="F41" s="21"/>
      <c r="G41" s="21"/>
      <c r="H41" s="21"/>
      <c r="I41" s="21"/>
      <c r="J41" s="21"/>
      <c r="K41" s="155"/>
      <c r="L41" s="155"/>
      <c r="M41" s="155"/>
    </row>
    <row r="42" spans="1:26" ht="24" customHeight="1" x14ac:dyDescent="0.25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26" ht="16.5" customHeight="1" x14ac:dyDescent="0.25">
      <c r="A43" s="22"/>
      <c r="B43" s="23"/>
      <c r="C43" s="23"/>
      <c r="D43" s="23"/>
      <c r="E43" s="23"/>
      <c r="F43" s="24" t="s">
        <v>24</v>
      </c>
      <c r="G43" s="24"/>
      <c r="H43" s="24"/>
      <c r="I43" s="24"/>
      <c r="J43" s="24"/>
      <c r="K43" s="24"/>
      <c r="L43" s="23"/>
      <c r="M43" s="23"/>
    </row>
    <row r="44" spans="1:26" ht="12.75" customHeight="1" x14ac:dyDescent="0.2"/>
    <row r="45" spans="1:26" ht="12.75" customHeight="1" x14ac:dyDescent="0.2"/>
    <row r="46" spans="1:26" ht="12.75" customHeight="1" x14ac:dyDescent="0.2"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</row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</sheetData>
  <sortState ref="A6:F34">
    <sortCondition descending="1" ref="B6:B34"/>
    <sortCondition descending="1" ref="E6:E34"/>
  </sortState>
  <mergeCells count="2">
    <mergeCell ref="A2:M2"/>
    <mergeCell ref="B46:N46"/>
  </mergeCells>
  <pageMargins left="0.7" right="0.7" top="0.75" bottom="0.75" header="0" footer="0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4"/>
  <sheetViews>
    <sheetView showGridLines="0" topLeftCell="A11" zoomScale="75" zoomScaleNormal="75" workbookViewId="0">
      <selection activeCell="F27" sqref="F2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190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36</v>
      </c>
      <c r="B6" s="47">
        <v>20</v>
      </c>
      <c r="C6" s="47">
        <v>7</v>
      </c>
      <c r="D6" s="46">
        <f>SUM(C6/7)</f>
        <v>1</v>
      </c>
      <c r="E6" s="47">
        <v>699</v>
      </c>
      <c r="F6" s="161">
        <f>SUM(B6/C6)</f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12</v>
      </c>
      <c r="B7" s="47">
        <v>20</v>
      </c>
      <c r="C7" s="47">
        <v>7</v>
      </c>
      <c r="D7" s="46">
        <v>1</v>
      </c>
      <c r="E7" s="47">
        <v>668</v>
      </c>
      <c r="F7" s="161">
        <f t="shared" ref="F7:F26" si="0">SUM(B7/C7)</f>
        <v>2.8571428571428572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26</v>
      </c>
      <c r="B8" s="47">
        <v>18</v>
      </c>
      <c r="C8" s="47">
        <v>7</v>
      </c>
      <c r="D8" s="46">
        <f>SUM(C8/7)</f>
        <v>1</v>
      </c>
      <c r="E8" s="47">
        <v>666</v>
      </c>
      <c r="F8" s="161">
        <f t="shared" si="0"/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18</v>
      </c>
      <c r="B9" s="47">
        <v>18</v>
      </c>
      <c r="C9" s="47">
        <v>7</v>
      </c>
      <c r="D9" s="46">
        <v>1</v>
      </c>
      <c r="E9" s="47">
        <v>617</v>
      </c>
      <c r="F9" s="161">
        <f t="shared" si="0"/>
        <v>2.5714285714285716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22</v>
      </c>
      <c r="B10" s="47">
        <v>17</v>
      </c>
      <c r="C10" s="47">
        <v>7</v>
      </c>
      <c r="D10" s="46">
        <v>1</v>
      </c>
      <c r="E10" s="47">
        <v>610</v>
      </c>
      <c r="F10" s="161">
        <f t="shared" si="0"/>
        <v>2.4285714285714284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48</v>
      </c>
      <c r="B11" s="47">
        <v>17</v>
      </c>
      <c r="C11" s="47">
        <v>7</v>
      </c>
      <c r="D11" s="46">
        <v>1</v>
      </c>
      <c r="E11" s="47">
        <v>602</v>
      </c>
      <c r="F11" s="161">
        <f t="shared" si="0"/>
        <v>2.4285714285714284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140</v>
      </c>
      <c r="B12" s="47">
        <v>17</v>
      </c>
      <c r="C12" s="47">
        <v>7</v>
      </c>
      <c r="D12" s="46">
        <f>SUM(C12/7)</f>
        <v>1</v>
      </c>
      <c r="E12" s="47">
        <v>572</v>
      </c>
      <c r="F12" s="161">
        <f t="shared" si="0"/>
        <v>2.4285714285714284</v>
      </c>
      <c r="G12" s="165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17</v>
      </c>
      <c r="B13" s="47">
        <v>17</v>
      </c>
      <c r="C13" s="47">
        <v>7</v>
      </c>
      <c r="D13" s="46">
        <v>1</v>
      </c>
      <c r="E13" s="47">
        <v>568</v>
      </c>
      <c r="F13" s="161">
        <f t="shared" si="0"/>
        <v>2.4285714285714284</v>
      </c>
      <c r="G13" s="165"/>
      <c r="H13" s="165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23</v>
      </c>
      <c r="B14" s="47">
        <v>15</v>
      </c>
      <c r="C14" s="47">
        <v>7</v>
      </c>
      <c r="D14" s="46">
        <v>1</v>
      </c>
      <c r="E14" s="47">
        <v>513</v>
      </c>
      <c r="F14" s="161">
        <f t="shared" si="0"/>
        <v>2.1428571428571428</v>
      </c>
      <c r="G14" s="165"/>
      <c r="H14" s="165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31</v>
      </c>
      <c r="B15" s="47">
        <v>14</v>
      </c>
      <c r="C15" s="47">
        <v>6</v>
      </c>
      <c r="D15" s="46">
        <f>SUM(C15/6)</f>
        <v>1</v>
      </c>
      <c r="E15" s="47">
        <v>500</v>
      </c>
      <c r="F15" s="161">
        <f t="shared" si="0"/>
        <v>2.3333333333333335</v>
      </c>
      <c r="G15" s="165"/>
      <c r="H15" s="165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21</v>
      </c>
      <c r="B16" s="47">
        <v>13</v>
      </c>
      <c r="C16" s="47">
        <v>7</v>
      </c>
      <c r="D16" s="46">
        <v>1</v>
      </c>
      <c r="E16" s="47">
        <v>503</v>
      </c>
      <c r="F16" s="161">
        <f t="shared" si="0"/>
        <v>1.8571428571428572</v>
      </c>
      <c r="G16" s="165"/>
      <c r="H16" s="165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47">
        <v>12</v>
      </c>
      <c r="C17" s="47">
        <v>7</v>
      </c>
      <c r="D17" s="46">
        <f>SUM(C17/7)</f>
        <v>1</v>
      </c>
      <c r="E17" s="47">
        <v>448</v>
      </c>
      <c r="F17" s="161">
        <f t="shared" si="0"/>
        <v>1.7142857142857142</v>
      </c>
      <c r="G17" s="165"/>
      <c r="H17" s="165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30</v>
      </c>
      <c r="B18" s="47">
        <v>12</v>
      </c>
      <c r="C18" s="47">
        <v>7</v>
      </c>
      <c r="D18" s="46">
        <v>1</v>
      </c>
      <c r="E18" s="47">
        <v>426</v>
      </c>
      <c r="F18" s="161">
        <f t="shared" si="0"/>
        <v>1.7142857142857142</v>
      </c>
      <c r="G18" s="165"/>
      <c r="H18" s="165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32</v>
      </c>
      <c r="B19" s="47">
        <v>12</v>
      </c>
      <c r="C19" s="47">
        <v>6</v>
      </c>
      <c r="D19" s="46">
        <f>SUM(C19/6)</f>
        <v>1</v>
      </c>
      <c r="E19" s="47">
        <v>408</v>
      </c>
      <c r="F19" s="161">
        <f t="shared" si="0"/>
        <v>2</v>
      </c>
      <c r="G19" s="165"/>
      <c r="H19" s="165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45</v>
      </c>
      <c r="B20" s="47">
        <v>11</v>
      </c>
      <c r="C20" s="47">
        <v>5</v>
      </c>
      <c r="D20" s="46">
        <v>1</v>
      </c>
      <c r="E20" s="47">
        <v>374</v>
      </c>
      <c r="F20" s="161">
        <f t="shared" si="0"/>
        <v>2.2000000000000002</v>
      </c>
      <c r="G20" s="165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33</v>
      </c>
      <c r="B21" s="47">
        <v>6</v>
      </c>
      <c r="C21" s="47">
        <v>3</v>
      </c>
      <c r="D21" s="46">
        <f>SUM(C21/3)</f>
        <v>1</v>
      </c>
      <c r="E21" s="47">
        <v>216</v>
      </c>
      <c r="F21" s="161">
        <f t="shared" si="0"/>
        <v>2</v>
      </c>
      <c r="G21" s="162"/>
      <c r="H21" s="165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35</v>
      </c>
      <c r="B22" s="47">
        <v>6</v>
      </c>
      <c r="C22" s="47">
        <v>4</v>
      </c>
      <c r="D22" s="46">
        <f>SUM(C22/4)</f>
        <v>1</v>
      </c>
      <c r="E22" s="47">
        <v>181</v>
      </c>
      <c r="F22" s="161">
        <f t="shared" si="0"/>
        <v>1.5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34</v>
      </c>
      <c r="B23" s="47">
        <v>4</v>
      </c>
      <c r="C23" s="47">
        <v>3</v>
      </c>
      <c r="D23" s="46">
        <f>SUM(C23/3)</f>
        <v>1</v>
      </c>
      <c r="E23" s="47">
        <v>191</v>
      </c>
      <c r="F23" s="161">
        <f t="shared" si="0"/>
        <v>1.3333333333333333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19</v>
      </c>
      <c r="B24" s="47">
        <v>3</v>
      </c>
      <c r="C24" s="47">
        <v>1</v>
      </c>
      <c r="D24" s="46">
        <v>1</v>
      </c>
      <c r="E24" s="47">
        <v>100</v>
      </c>
      <c r="F24" s="161">
        <f t="shared" si="0"/>
        <v>3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46</v>
      </c>
      <c r="B25" s="47">
        <v>2</v>
      </c>
      <c r="C25" s="47">
        <v>1</v>
      </c>
      <c r="D25" s="46">
        <v>1</v>
      </c>
      <c r="E25" s="47">
        <v>52</v>
      </c>
      <c r="F25" s="161">
        <f t="shared" si="0"/>
        <v>2</v>
      </c>
      <c r="G25" s="162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14</v>
      </c>
      <c r="B26" s="47">
        <v>1</v>
      </c>
      <c r="C26" s="47">
        <v>2</v>
      </c>
      <c r="D26" s="46">
        <v>1</v>
      </c>
      <c r="E26" s="47">
        <v>88</v>
      </c>
      <c r="F26" s="161">
        <f t="shared" si="0"/>
        <v>0.5</v>
      </c>
      <c r="G26" s="165"/>
      <c r="H26" s="165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4" customHeight="1" x14ac:dyDescent="0.25">
      <c r="A27" s="17"/>
      <c r="B27" s="12">
        <f>SUM(B6:B26)</f>
        <v>255</v>
      </c>
      <c r="C27" s="12">
        <f>SUM(C6:C26)</f>
        <v>115</v>
      </c>
      <c r="D27" s="12" t="s">
        <v>49</v>
      </c>
      <c r="E27" s="12">
        <f>SUM(E6:E26)</f>
        <v>9002</v>
      </c>
      <c r="F27" s="12">
        <f>AVERAGE(F6:F26)</f>
        <v>2.1365079365079365</v>
      </c>
      <c r="G27" s="165"/>
      <c r="H27" s="165"/>
      <c r="I27" s="163"/>
      <c r="J27" s="163"/>
      <c r="K27" s="164"/>
      <c r="L27" s="163"/>
      <c r="M27" s="163"/>
    </row>
    <row r="28" spans="1:26" ht="24" customHeight="1" x14ac:dyDescent="0.35">
      <c r="A28" s="18" t="s">
        <v>66</v>
      </c>
      <c r="B28" s="19"/>
      <c r="C28" s="19"/>
      <c r="D28" s="19"/>
      <c r="E28" s="19"/>
      <c r="F28" s="19"/>
      <c r="G28" s="19"/>
      <c r="H28" s="19"/>
      <c r="I28" s="19"/>
      <c r="J28" s="19"/>
      <c r="K28" s="153"/>
      <c r="L28" s="154"/>
      <c r="M28" s="154"/>
    </row>
    <row r="29" spans="1:26" ht="24" customHeight="1" x14ac:dyDescent="0.25">
      <c r="A29" s="17"/>
      <c r="B29" s="135" t="s">
        <v>141</v>
      </c>
      <c r="C29" s="135" t="s">
        <v>142</v>
      </c>
      <c r="D29" s="135" t="s">
        <v>143</v>
      </c>
      <c r="E29" s="135" t="s">
        <v>144</v>
      </c>
      <c r="F29" s="135" t="s">
        <v>145</v>
      </c>
      <c r="G29" s="135" t="s">
        <v>151</v>
      </c>
      <c r="H29" s="20"/>
      <c r="I29" s="20"/>
      <c r="J29" s="151"/>
      <c r="K29" s="156"/>
      <c r="L29" s="156"/>
      <c r="M29" s="156"/>
    </row>
    <row r="30" spans="1:26" ht="24" customHeight="1" x14ac:dyDescent="0.25">
      <c r="A30" s="17" t="s">
        <v>150</v>
      </c>
      <c r="B30" s="20">
        <v>208</v>
      </c>
      <c r="C30" s="20">
        <v>202</v>
      </c>
      <c r="D30" s="20">
        <v>105</v>
      </c>
      <c r="E30" s="20">
        <v>100</v>
      </c>
      <c r="F30" s="20">
        <v>89</v>
      </c>
      <c r="G30" s="20">
        <f>SUM(B30:F30)</f>
        <v>704</v>
      </c>
      <c r="H30" s="20"/>
      <c r="I30" s="20"/>
      <c r="J30" s="151"/>
      <c r="K30" s="156"/>
      <c r="L30" s="156"/>
      <c r="M30" s="156"/>
    </row>
    <row r="31" spans="1:26" ht="24" customHeight="1" x14ac:dyDescent="0.25">
      <c r="A31" s="17" t="s">
        <v>149</v>
      </c>
      <c r="B31" s="20">
        <v>210</v>
      </c>
      <c r="C31" s="20">
        <v>210</v>
      </c>
      <c r="D31" s="20">
        <v>105</v>
      </c>
      <c r="E31" s="20">
        <v>105</v>
      </c>
      <c r="F31" s="20">
        <v>105</v>
      </c>
      <c r="G31" s="20">
        <f>SUM(B31:F31)</f>
        <v>735</v>
      </c>
      <c r="H31" s="20"/>
      <c r="I31" s="20"/>
      <c r="J31" s="151"/>
      <c r="K31" s="156"/>
      <c r="L31" s="156"/>
      <c r="M31" s="156"/>
    </row>
    <row r="32" spans="1:26" ht="24" customHeight="1" x14ac:dyDescent="0.25">
      <c r="A32" s="17"/>
      <c r="B32" s="132">
        <f>(B30/B31)</f>
        <v>0.99047619047619051</v>
      </c>
      <c r="C32" s="132">
        <f t="shared" ref="C32:G32" si="1">(C30/C31)</f>
        <v>0.96190476190476193</v>
      </c>
      <c r="D32" s="132">
        <f t="shared" si="1"/>
        <v>1</v>
      </c>
      <c r="E32" s="132">
        <f t="shared" si="1"/>
        <v>0.95238095238095233</v>
      </c>
      <c r="F32" s="132">
        <f t="shared" si="1"/>
        <v>0.84761904761904761</v>
      </c>
      <c r="G32" s="132">
        <f t="shared" si="1"/>
        <v>0.95782312925170066</v>
      </c>
      <c r="H32" s="21"/>
      <c r="I32" s="21"/>
      <c r="J32" s="152"/>
      <c r="K32" s="156"/>
      <c r="L32" s="156"/>
      <c r="M32" s="156"/>
    </row>
    <row r="33" spans="1:14" ht="24" customHeight="1" x14ac:dyDescent="0.25">
      <c r="A33" s="17"/>
      <c r="B33" s="20"/>
      <c r="C33" s="20"/>
      <c r="D33" s="20"/>
      <c r="E33" s="21"/>
      <c r="F33" s="21"/>
      <c r="G33" s="21"/>
      <c r="H33" s="21"/>
      <c r="I33" s="21"/>
      <c r="J33" s="21"/>
      <c r="K33" s="155"/>
      <c r="L33" s="155"/>
      <c r="M33" s="155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16.5" customHeight="1" x14ac:dyDescent="0.25">
      <c r="A35" s="22"/>
      <c r="B35" s="23"/>
      <c r="C35" s="23"/>
      <c r="D35" s="23"/>
      <c r="E35" s="23"/>
      <c r="F35" s="24" t="s">
        <v>24</v>
      </c>
      <c r="G35" s="24"/>
      <c r="H35" s="24"/>
      <c r="I35" s="24"/>
      <c r="J35" s="24"/>
      <c r="K35" s="24"/>
      <c r="L35" s="23"/>
      <c r="M35" s="23"/>
    </row>
    <row r="36" spans="1:14" ht="12.75" customHeight="1" x14ac:dyDescent="0.2"/>
    <row r="37" spans="1:14" ht="12.75" customHeight="1" x14ac:dyDescent="0.2"/>
    <row r="38" spans="1:14" ht="12.75" customHeight="1" x14ac:dyDescent="0.2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sortState ref="A6:F26">
    <sortCondition descending="1" ref="B6:B26"/>
    <sortCondition descending="1" ref="E6:E26"/>
  </sortState>
  <mergeCells count="2">
    <mergeCell ref="A2:M2"/>
    <mergeCell ref="B38:N38"/>
  </mergeCells>
  <pageMargins left="0.7" right="0.7" top="0.75" bottom="0.75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7"/>
  <sheetViews>
    <sheetView showGridLines="0" topLeftCell="A2" zoomScale="75" zoomScaleNormal="75" workbookViewId="0">
      <selection activeCell="I15" sqref="I1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40" t="s">
        <v>36</v>
      </c>
      <c r="B6" s="141">
        <v>3</v>
      </c>
      <c r="C6" s="141">
        <v>3</v>
      </c>
      <c r="D6" s="141">
        <v>3</v>
      </c>
      <c r="E6" s="141">
        <v>3</v>
      </c>
      <c r="F6" s="141">
        <v>3</v>
      </c>
      <c r="G6" s="141">
        <v>3</v>
      </c>
      <c r="H6" s="141">
        <v>3</v>
      </c>
      <c r="I6" s="143">
        <f>SUM(B6:H6)</f>
        <v>21</v>
      </c>
      <c r="J6" s="143">
        <v>7</v>
      </c>
      <c r="K6" s="144">
        <f>SUM(J6/7)</f>
        <v>1</v>
      </c>
      <c r="L6" s="143">
        <v>700</v>
      </c>
      <c r="M6" s="143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47">
        <f>SUM(B7:H7)</f>
        <v>21</v>
      </c>
      <c r="J7" s="47">
        <v>7</v>
      </c>
      <c r="K7" s="46">
        <f>SUM(J7/7)</f>
        <v>1</v>
      </c>
      <c r="L7" s="47">
        <v>700</v>
      </c>
      <c r="M7" s="47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30">
        <v>2</v>
      </c>
      <c r="C8" s="29">
        <v>3</v>
      </c>
      <c r="D8" s="29">
        <v>3</v>
      </c>
      <c r="E8" s="29">
        <v>3</v>
      </c>
      <c r="F8" s="30">
        <v>2</v>
      </c>
      <c r="G8" s="30">
        <v>2</v>
      </c>
      <c r="H8" s="29">
        <v>3</v>
      </c>
      <c r="I8" s="47">
        <f>SUM(B8:H8)</f>
        <v>18</v>
      </c>
      <c r="J8" s="47">
        <v>7</v>
      </c>
      <c r="K8" s="46">
        <f>SUM(J8/7)</f>
        <v>1</v>
      </c>
      <c r="L8" s="47">
        <v>613</v>
      </c>
      <c r="M8" s="47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30</v>
      </c>
      <c r="B9" s="30">
        <v>2</v>
      </c>
      <c r="C9" s="29">
        <v>3</v>
      </c>
      <c r="D9" s="30">
        <v>2</v>
      </c>
      <c r="E9" s="29">
        <v>3</v>
      </c>
      <c r="F9" s="30">
        <v>2</v>
      </c>
      <c r="G9" s="29">
        <v>3</v>
      </c>
      <c r="H9" s="30">
        <v>2</v>
      </c>
      <c r="I9" s="47">
        <f>SUM(B9:H9)</f>
        <v>17</v>
      </c>
      <c r="J9" s="47">
        <v>7</v>
      </c>
      <c r="K9" s="46">
        <f>SUM(J9/7)</f>
        <v>1</v>
      </c>
      <c r="L9" s="47">
        <v>570</v>
      </c>
      <c r="M9" s="47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26</v>
      </c>
      <c r="B10" s="30">
        <v>2</v>
      </c>
      <c r="C10" s="30">
        <v>2</v>
      </c>
      <c r="D10" s="30">
        <v>2</v>
      </c>
      <c r="E10" s="30">
        <v>2</v>
      </c>
      <c r="F10" s="159">
        <v>3</v>
      </c>
      <c r="G10" s="159">
        <v>3</v>
      </c>
      <c r="H10" s="30">
        <v>2</v>
      </c>
      <c r="I10" s="47">
        <v>16</v>
      </c>
      <c r="J10" s="47">
        <v>7</v>
      </c>
      <c r="K10" s="46">
        <v>1</v>
      </c>
      <c r="L10" s="47">
        <v>505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28</v>
      </c>
      <c r="B11" s="131">
        <v>0</v>
      </c>
      <c r="C11" s="159">
        <v>3</v>
      </c>
      <c r="D11" s="30">
        <v>2</v>
      </c>
      <c r="E11" s="30">
        <v>2</v>
      </c>
      <c r="F11" s="159">
        <v>3</v>
      </c>
      <c r="G11" s="159">
        <v>3</v>
      </c>
      <c r="H11" s="30">
        <v>2</v>
      </c>
      <c r="I11" s="47">
        <v>15</v>
      </c>
      <c r="J11" s="47">
        <v>7</v>
      </c>
      <c r="K11" s="46">
        <v>1</v>
      </c>
      <c r="L11" s="47">
        <v>559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140" t="s">
        <v>140</v>
      </c>
      <c r="B12" s="142">
        <v>2</v>
      </c>
      <c r="C12" s="142">
        <v>2</v>
      </c>
      <c r="D12" s="142">
        <v>2</v>
      </c>
      <c r="E12" s="142">
        <v>2</v>
      </c>
      <c r="F12" s="142">
        <v>2</v>
      </c>
      <c r="G12" s="142">
        <v>2</v>
      </c>
      <c r="H12" s="142">
        <v>2</v>
      </c>
      <c r="I12" s="143">
        <f t="shared" ref="I12:I18" si="0">SUM(B12:H12)</f>
        <v>14</v>
      </c>
      <c r="J12" s="143">
        <v>7</v>
      </c>
      <c r="K12" s="144">
        <f>SUM(J12/7)</f>
        <v>1</v>
      </c>
      <c r="L12" s="143">
        <v>554</v>
      </c>
      <c r="M12" s="143">
        <f t="shared" ref="M12:M18" si="1">IF(ISBLANK(B12),0,IF((B12)="NA",0,IF((B12)="Not Used",-10,IF((B12)=1,1,IF((B12)=2,1,IF((B12)=3,1,IF((B12)=0,1,)))))+IF(ISBLANK(C12),0,IF((C12)="NA",0,IF((C12)="Not Used",-10,IF((C12)=1,1,IF((C12)=2,1,IF((C12)=3,1,IF((C12)=0,1,))))))+IF(ISBLANK(D12),0,IF((D12)="NA",0,IF((D12)="Not Used",-10,IF((D12)=1,1,IF((D12)=2,1,IF((D12)=3,1,IF((D12)=0,1,))))))+IF(ISBLANK(E12),0,IF((E12)="NA",0,IF((E12)="Not Used",-10,IF((E12)=1,1,IF((E12)=2,1,IF((E12)=3,1,IF((E12)=0,1,))))))+IF(ISBLANK(F12),0,IF((F12)="NA",0,IF((F12)="Not Used",-10,IF((F12)=1,1,IF((F12)=2,1,IF((F12)=3,1,IF((F12)=0,1,))))))+IF(ISBLANK(G12),0,IF((G12)="NA",0,IF((G12)="Not Used",-10,IF((G12)=1,1,IF((G12)=2,1,IF((G12)=3,1,IF((G12)=0,1,))))))+IF(ISBLANK(H12),0,IF((H12)="NA",0,IF((H12)="Not Used",-10,IF((H12)=1,1,IF((H12)=2,1,IF((H12)=3,1,IF((H12)=0,1,))))))))))))))</f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34</v>
      </c>
      <c r="B13" s="30">
        <v>2</v>
      </c>
      <c r="C13" s="30">
        <v>2</v>
      </c>
      <c r="D13" s="30">
        <v>2</v>
      </c>
      <c r="E13" s="30">
        <v>2</v>
      </c>
      <c r="F13" s="33">
        <v>1</v>
      </c>
      <c r="G13" s="30">
        <v>2</v>
      </c>
      <c r="H13" s="29">
        <v>3</v>
      </c>
      <c r="I13" s="47">
        <f t="shared" si="0"/>
        <v>14</v>
      </c>
      <c r="J13" s="47">
        <v>7</v>
      </c>
      <c r="K13" s="46">
        <f>SUM(J13/7)</f>
        <v>1</v>
      </c>
      <c r="L13" s="47">
        <v>467</v>
      </c>
      <c r="M13" s="47">
        <f t="shared" si="1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35</v>
      </c>
      <c r="B14" s="30">
        <v>2</v>
      </c>
      <c r="C14" s="29">
        <v>3</v>
      </c>
      <c r="D14" s="33">
        <v>1</v>
      </c>
      <c r="E14" s="30">
        <v>2</v>
      </c>
      <c r="F14" s="33">
        <v>1</v>
      </c>
      <c r="G14" s="30">
        <v>2</v>
      </c>
      <c r="H14" s="33">
        <v>1</v>
      </c>
      <c r="I14" s="47">
        <f t="shared" si="0"/>
        <v>12</v>
      </c>
      <c r="J14" s="47">
        <v>7</v>
      </c>
      <c r="K14" s="46">
        <f>SUM(J14/7)</f>
        <v>1</v>
      </c>
      <c r="L14" s="47">
        <v>430</v>
      </c>
      <c r="M14" s="47">
        <f t="shared" si="1"/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140" t="s">
        <v>31</v>
      </c>
      <c r="B15" s="160" t="s">
        <v>16</v>
      </c>
      <c r="C15" s="160" t="s">
        <v>16</v>
      </c>
      <c r="D15" s="160" t="s">
        <v>16</v>
      </c>
      <c r="E15" s="160" t="s">
        <v>16</v>
      </c>
      <c r="F15" s="160" t="s">
        <v>16</v>
      </c>
      <c r="G15" s="141">
        <v>3</v>
      </c>
      <c r="H15" s="160" t="s">
        <v>16</v>
      </c>
      <c r="I15" s="143">
        <f t="shared" si="0"/>
        <v>3</v>
      </c>
      <c r="J15" s="143">
        <v>1</v>
      </c>
      <c r="K15" s="144">
        <f>SUM(J15/1)</f>
        <v>1</v>
      </c>
      <c r="L15" s="143">
        <v>100</v>
      </c>
      <c r="M15" s="143">
        <f t="shared" si="1"/>
        <v>1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140" t="s">
        <v>29</v>
      </c>
      <c r="B16" s="160" t="s">
        <v>16</v>
      </c>
      <c r="C16" s="160" t="s">
        <v>16</v>
      </c>
      <c r="D16" s="160" t="s">
        <v>16</v>
      </c>
      <c r="E16" s="160" t="s">
        <v>16</v>
      </c>
      <c r="F16" s="160" t="s">
        <v>16</v>
      </c>
      <c r="G16" s="142">
        <v>2</v>
      </c>
      <c r="H16" s="160" t="s">
        <v>16</v>
      </c>
      <c r="I16" s="143">
        <f t="shared" si="0"/>
        <v>2</v>
      </c>
      <c r="J16" s="143">
        <v>1</v>
      </c>
      <c r="K16" s="144">
        <f>SUM(J16/1)</f>
        <v>1</v>
      </c>
      <c r="L16" s="143">
        <v>94</v>
      </c>
      <c r="M16" s="143">
        <f t="shared" si="1"/>
        <v>1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140" t="s">
        <v>32</v>
      </c>
      <c r="B17" s="160" t="s">
        <v>16</v>
      </c>
      <c r="C17" s="160" t="s">
        <v>16</v>
      </c>
      <c r="D17" s="160" t="s">
        <v>16</v>
      </c>
      <c r="E17" s="160" t="s">
        <v>16</v>
      </c>
      <c r="F17" s="160" t="s">
        <v>16</v>
      </c>
      <c r="G17" s="142">
        <v>2</v>
      </c>
      <c r="H17" s="160" t="s">
        <v>16</v>
      </c>
      <c r="I17" s="143">
        <f t="shared" si="0"/>
        <v>2</v>
      </c>
      <c r="J17" s="143">
        <v>1</v>
      </c>
      <c r="K17" s="144">
        <f>SUM(J17/1)</f>
        <v>1</v>
      </c>
      <c r="L17" s="143">
        <v>93</v>
      </c>
      <c r="M17" s="143">
        <f t="shared" si="1"/>
        <v>1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14</v>
      </c>
      <c r="B18" s="130" t="s">
        <v>16</v>
      </c>
      <c r="C18" s="130" t="s">
        <v>16</v>
      </c>
      <c r="D18" s="130" t="s">
        <v>16</v>
      </c>
      <c r="E18" s="130" t="s">
        <v>16</v>
      </c>
      <c r="F18" s="130" t="s">
        <v>16</v>
      </c>
      <c r="G18" s="130" t="s">
        <v>16</v>
      </c>
      <c r="H18" s="30">
        <v>2</v>
      </c>
      <c r="I18" s="47">
        <f t="shared" si="0"/>
        <v>2</v>
      </c>
      <c r="J18" s="47">
        <v>1</v>
      </c>
      <c r="K18" s="46">
        <f>SUM(J18/1)</f>
        <v>1</v>
      </c>
      <c r="L18" s="47">
        <v>75</v>
      </c>
      <c r="M18" s="47">
        <f t="shared" si="1"/>
        <v>1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46</v>
      </c>
      <c r="B19" s="130" t="s">
        <v>16</v>
      </c>
      <c r="C19" s="130" t="s">
        <v>16</v>
      </c>
      <c r="D19" s="130" t="s">
        <v>16</v>
      </c>
      <c r="E19" s="130" t="s">
        <v>16</v>
      </c>
      <c r="F19" s="130" t="s">
        <v>16</v>
      </c>
      <c r="G19" s="130" t="s">
        <v>16</v>
      </c>
      <c r="H19" s="30">
        <v>2</v>
      </c>
      <c r="I19" s="47">
        <v>2</v>
      </c>
      <c r="J19" s="47">
        <v>1</v>
      </c>
      <c r="K19" s="46">
        <v>1</v>
      </c>
      <c r="L19" s="47">
        <v>68</v>
      </c>
      <c r="M19" s="47">
        <v>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 x14ac:dyDescent="0.25">
      <c r="A20" s="17"/>
      <c r="B20" s="12">
        <f t="shared" ref="B20:J20" si="2">SUM(B6:B19)</f>
        <v>18</v>
      </c>
      <c r="C20" s="12">
        <f t="shared" si="2"/>
        <v>24</v>
      </c>
      <c r="D20" s="12">
        <f t="shared" si="2"/>
        <v>20</v>
      </c>
      <c r="E20" s="12">
        <f t="shared" si="2"/>
        <v>22</v>
      </c>
      <c r="F20" s="12">
        <f t="shared" si="2"/>
        <v>20</v>
      </c>
      <c r="G20" s="12">
        <f t="shared" si="2"/>
        <v>30</v>
      </c>
      <c r="H20" s="12">
        <f t="shared" si="2"/>
        <v>25</v>
      </c>
      <c r="I20" s="12">
        <f t="shared" si="2"/>
        <v>159</v>
      </c>
      <c r="J20" s="12">
        <f t="shared" si="2"/>
        <v>68</v>
      </c>
      <c r="K20" s="12"/>
      <c r="L20" s="12">
        <f>SUM(L6:L19)</f>
        <v>5528</v>
      </c>
      <c r="M20" s="12">
        <f>SUM(M6:M19)</f>
        <v>68</v>
      </c>
    </row>
    <row r="21" spans="1:26" ht="24" customHeight="1" x14ac:dyDescent="0.35">
      <c r="A21" s="18" t="s">
        <v>68</v>
      </c>
      <c r="B21" s="19"/>
      <c r="C21" s="19"/>
      <c r="D21" s="19"/>
      <c r="E21" s="19"/>
      <c r="F21" s="19"/>
      <c r="G21" s="19"/>
      <c r="H21" s="19"/>
      <c r="I21" s="19"/>
      <c r="J21" s="19"/>
      <c r="K21" s="153"/>
      <c r="L21" s="154"/>
      <c r="M21" s="154"/>
    </row>
    <row r="22" spans="1:26" ht="24" customHeight="1" x14ac:dyDescent="0.25">
      <c r="A22" s="17"/>
      <c r="B22" s="135" t="s">
        <v>141</v>
      </c>
      <c r="C22" s="135" t="s">
        <v>142</v>
      </c>
      <c r="D22" s="135" t="s">
        <v>143</v>
      </c>
      <c r="E22" s="135" t="s">
        <v>144</v>
      </c>
      <c r="F22" s="135" t="s">
        <v>145</v>
      </c>
      <c r="G22" s="135" t="s">
        <v>151</v>
      </c>
      <c r="H22" s="20"/>
      <c r="I22" s="20"/>
      <c r="J22" s="151"/>
      <c r="K22" s="156"/>
      <c r="L22" s="156"/>
      <c r="M22" s="156"/>
    </row>
    <row r="23" spans="1:26" ht="24" customHeight="1" x14ac:dyDescent="0.25">
      <c r="A23" s="17" t="s">
        <v>150</v>
      </c>
      <c r="B23" s="20">
        <v>206</v>
      </c>
      <c r="C23" s="20">
        <v>192</v>
      </c>
      <c r="D23" s="20">
        <v>104</v>
      </c>
      <c r="E23" s="20">
        <v>102</v>
      </c>
      <c r="F23" s="20">
        <v>86</v>
      </c>
      <c r="G23" s="20">
        <f>SUM(B23:F23)</f>
        <v>690</v>
      </c>
      <c r="H23" s="20"/>
      <c r="I23" s="20"/>
      <c r="J23" s="151"/>
      <c r="K23" s="156"/>
      <c r="L23" s="156"/>
      <c r="M23" s="156"/>
    </row>
    <row r="24" spans="1:26" ht="24" customHeight="1" x14ac:dyDescent="0.25">
      <c r="A24" s="17" t="s">
        <v>149</v>
      </c>
      <c r="B24" s="20">
        <v>210</v>
      </c>
      <c r="C24" s="20">
        <v>210</v>
      </c>
      <c r="D24" s="20">
        <v>105</v>
      </c>
      <c r="E24" s="20">
        <v>105</v>
      </c>
      <c r="F24" s="20">
        <v>105</v>
      </c>
      <c r="G24" s="20">
        <f>SUM(B24:F24)</f>
        <v>735</v>
      </c>
      <c r="H24" s="20"/>
      <c r="I24" s="20"/>
      <c r="J24" s="151"/>
      <c r="K24" s="156"/>
      <c r="L24" s="156"/>
      <c r="M24" s="156"/>
    </row>
    <row r="25" spans="1:26" ht="24" customHeight="1" x14ac:dyDescent="0.25">
      <c r="A25" s="17"/>
      <c r="B25" s="132">
        <f>(B23/B24)</f>
        <v>0.98095238095238091</v>
      </c>
      <c r="C25" s="132">
        <f t="shared" ref="C25:G25" si="3">(C23/C24)</f>
        <v>0.91428571428571426</v>
      </c>
      <c r="D25" s="132">
        <f t="shared" si="3"/>
        <v>0.99047619047619051</v>
      </c>
      <c r="E25" s="132">
        <f t="shared" si="3"/>
        <v>0.97142857142857142</v>
      </c>
      <c r="F25" s="132">
        <f t="shared" si="3"/>
        <v>0.81904761904761902</v>
      </c>
      <c r="G25" s="132">
        <f t="shared" si="3"/>
        <v>0.93877551020408168</v>
      </c>
      <c r="H25" s="21"/>
      <c r="I25" s="21"/>
      <c r="J25" s="152"/>
      <c r="K25" s="156"/>
      <c r="L25" s="156"/>
      <c r="M25" s="156"/>
    </row>
    <row r="26" spans="1:26" ht="24" customHeight="1" x14ac:dyDescent="0.25">
      <c r="A26" s="17"/>
      <c r="B26" s="20"/>
      <c r="C26" s="20"/>
      <c r="D26" s="20"/>
      <c r="E26" s="21"/>
      <c r="F26" s="21"/>
      <c r="G26" s="21"/>
      <c r="H26" s="21"/>
      <c r="I26" s="21"/>
      <c r="J26" s="21"/>
      <c r="K26" s="155"/>
      <c r="L26" s="155"/>
      <c r="M26" s="155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16.5" customHeight="1" x14ac:dyDescent="0.25">
      <c r="A28" s="22"/>
      <c r="B28" s="23"/>
      <c r="C28" s="23"/>
      <c r="D28" s="23"/>
      <c r="E28" s="23"/>
      <c r="F28" s="24" t="s">
        <v>24</v>
      </c>
      <c r="G28" s="24"/>
      <c r="H28" s="24"/>
      <c r="I28" s="24"/>
      <c r="J28" s="24"/>
      <c r="K28" s="24"/>
      <c r="L28" s="23"/>
      <c r="M28" s="23"/>
    </row>
    <row r="29" spans="1:26" ht="12.75" customHeight="1" x14ac:dyDescent="0.2"/>
    <row r="30" spans="1:26" ht="12.75" customHeight="1" x14ac:dyDescent="0.2"/>
    <row r="31" spans="1:26" ht="12.75" customHeight="1" x14ac:dyDescent="0.2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ref="A6:M19">
    <sortCondition descending="1" ref="I6:I19"/>
    <sortCondition descending="1" ref="L6:L19"/>
    <sortCondition ref="A6:A19"/>
  </sortState>
  <mergeCells count="2">
    <mergeCell ref="A2:M2"/>
    <mergeCell ref="B31:N31"/>
  </mergeCells>
  <pageMargins left="0.7" right="0.7" top="0.75" bottom="0.75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1"/>
  <sheetViews>
    <sheetView showGridLines="0" topLeftCell="A5" zoomScale="75" zoomScaleNormal="75" workbookViewId="0">
      <selection activeCell="P9" sqref="P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40" t="s">
        <v>36</v>
      </c>
      <c r="B6" s="141">
        <v>3</v>
      </c>
      <c r="C6" s="141">
        <v>3</v>
      </c>
      <c r="D6" s="141">
        <v>3</v>
      </c>
      <c r="E6" s="141">
        <v>3</v>
      </c>
      <c r="F6" s="141">
        <v>3</v>
      </c>
      <c r="G6" s="141">
        <v>3</v>
      </c>
      <c r="H6" s="141">
        <v>3</v>
      </c>
      <c r="I6" s="143">
        <v>21</v>
      </c>
      <c r="J6" s="143">
        <v>7</v>
      </c>
      <c r="K6" s="144">
        <v>1</v>
      </c>
      <c r="L6" s="143">
        <v>700</v>
      </c>
      <c r="M6" s="143"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140</v>
      </c>
      <c r="B7" s="142">
        <v>2</v>
      </c>
      <c r="C7" s="141">
        <v>3</v>
      </c>
      <c r="D7" s="141">
        <v>3</v>
      </c>
      <c r="E7" s="141">
        <v>3</v>
      </c>
      <c r="F7" s="141">
        <v>3</v>
      </c>
      <c r="G7" s="141">
        <v>3</v>
      </c>
      <c r="H7" s="141">
        <v>3</v>
      </c>
      <c r="I7" s="143">
        <f>SUM(B7:H7)</f>
        <v>20</v>
      </c>
      <c r="J7" s="143">
        <v>7</v>
      </c>
      <c r="K7" s="144">
        <f>SUM(J7/7)</f>
        <v>1</v>
      </c>
      <c r="L7" s="143">
        <v>684</v>
      </c>
      <c r="M7" s="143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26</v>
      </c>
      <c r="B8" s="159">
        <v>3</v>
      </c>
      <c r="C8" s="30">
        <v>2</v>
      </c>
      <c r="D8" s="159">
        <v>3</v>
      </c>
      <c r="E8" s="159">
        <v>3</v>
      </c>
      <c r="F8" s="159">
        <v>3</v>
      </c>
      <c r="G8" s="159">
        <v>3</v>
      </c>
      <c r="H8" s="159">
        <v>3</v>
      </c>
      <c r="I8" s="47">
        <v>20</v>
      </c>
      <c r="J8" s="47">
        <v>7</v>
      </c>
      <c r="K8" s="46">
        <v>1</v>
      </c>
      <c r="L8" s="47">
        <v>678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23</v>
      </c>
      <c r="B9" s="30">
        <v>2</v>
      </c>
      <c r="C9" s="30">
        <v>2</v>
      </c>
      <c r="D9" s="30">
        <v>2</v>
      </c>
      <c r="E9" s="30">
        <v>2</v>
      </c>
      <c r="F9" s="29">
        <v>3</v>
      </c>
      <c r="G9" s="29">
        <v>3</v>
      </c>
      <c r="H9" s="29">
        <v>3</v>
      </c>
      <c r="I9" s="47">
        <f>SUM(B9:H9)</f>
        <v>17</v>
      </c>
      <c r="J9" s="47">
        <v>7</v>
      </c>
      <c r="K9" s="46">
        <f>SUM(J9/7)</f>
        <v>1</v>
      </c>
      <c r="L9" s="47">
        <v>596</v>
      </c>
      <c r="M9" s="47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30">
        <v>2</v>
      </c>
      <c r="C10" s="30">
        <v>2</v>
      </c>
      <c r="D10" s="30">
        <v>2</v>
      </c>
      <c r="E10" s="30">
        <v>2</v>
      </c>
      <c r="F10" s="30">
        <v>2</v>
      </c>
      <c r="G10" s="29">
        <v>3</v>
      </c>
      <c r="H10" s="29">
        <v>3</v>
      </c>
      <c r="I10" s="47">
        <f>SUM(B10:H10)</f>
        <v>16</v>
      </c>
      <c r="J10" s="47">
        <v>7</v>
      </c>
      <c r="K10" s="46">
        <f>SUM(J10/7)</f>
        <v>1</v>
      </c>
      <c r="L10" s="47">
        <v>577</v>
      </c>
      <c r="M10" s="47">
        <f>IF(ISBLANK(B10),0,IF((B10)="NA",0,IF((B10)="Not Used",-10,IF((B10)=1,1,IF((B10)=2,1,IF((B10)=3,1,IF((B10)=0,1,)))))+IF(ISBLANK(C10),0,IF((C10)="NA",0,IF((C10)="Not Used",-10,IF((C10)=1,1,IF((C10)=2,1,IF((C10)=3,1,IF((C10)=0,1,))))))+IF(ISBLANK(D10),0,IF((D10)="NA",0,IF((D10)="Not Used",-10,IF((D10)=1,1,IF((D10)=2,1,IF((D10)=3,1,IF((D10)=0,1,))))))+IF(ISBLANK(E10),0,IF((E10)="NA",0,IF((E10)="Not Used",-10,IF((E10)=1,1,IF((E10)=2,1,IF((E10)=3,1,IF((E10)=0,1,))))))+IF(ISBLANK(F10),0,IF((F10)="NA",0,IF((F10)="Not Used",-10,IF((F10)=1,1,IF((F10)=2,1,IF((F10)=3,1,IF((F10)=0,1,))))))+IF(ISBLANK(G10),0,IF((G10)="NA",0,IF((G10)="Not Used",-10,IF((G10)=1,1,IF((G10)=2,1,IF((G10)=3,1,IF((G10)=0,1,))))))+IF(ISBLANK(H10),0,IF((H10)="NA",0,IF((H10)="Not Used",-10,IF((H10)=1,1,IF((H10)=2,1,IF((H10)=3,1,IF((H10)=0,1,))))))))))))))</f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28</v>
      </c>
      <c r="B11" s="159">
        <v>3</v>
      </c>
      <c r="C11" s="159">
        <v>3</v>
      </c>
      <c r="D11" s="130" t="s">
        <v>16</v>
      </c>
      <c r="E11" s="130" t="s">
        <v>16</v>
      </c>
      <c r="F11" s="159">
        <v>3</v>
      </c>
      <c r="G11" s="30">
        <v>2</v>
      </c>
      <c r="H11" s="159">
        <v>3</v>
      </c>
      <c r="I11" s="47">
        <v>14</v>
      </c>
      <c r="J11" s="47">
        <v>5</v>
      </c>
      <c r="K11" s="46">
        <v>1</v>
      </c>
      <c r="L11" s="47">
        <v>489</v>
      </c>
      <c r="M11" s="47">
        <v>5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48</v>
      </c>
      <c r="B12" s="29">
        <v>3</v>
      </c>
      <c r="C12" s="33">
        <v>1</v>
      </c>
      <c r="D12" s="33">
        <v>1</v>
      </c>
      <c r="E12" s="33">
        <v>1</v>
      </c>
      <c r="F12" s="30">
        <v>2</v>
      </c>
      <c r="G12" s="30">
        <v>2</v>
      </c>
      <c r="H12" s="30">
        <v>2</v>
      </c>
      <c r="I12" s="47">
        <v>12</v>
      </c>
      <c r="J12" s="47">
        <v>7</v>
      </c>
      <c r="K12" s="46">
        <v>1</v>
      </c>
      <c r="L12" s="47">
        <v>450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30</v>
      </c>
      <c r="B13" s="33">
        <v>1</v>
      </c>
      <c r="C13" s="33">
        <v>1</v>
      </c>
      <c r="D13" s="30">
        <v>2</v>
      </c>
      <c r="E13" s="30">
        <v>2</v>
      </c>
      <c r="F13" s="30">
        <v>2</v>
      </c>
      <c r="G13" s="30">
        <v>2</v>
      </c>
      <c r="H13" s="30">
        <v>2</v>
      </c>
      <c r="I13" s="47">
        <v>12</v>
      </c>
      <c r="J13" s="47">
        <v>7</v>
      </c>
      <c r="K13" s="46">
        <v>1</v>
      </c>
      <c r="L13" s="47">
        <v>405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14</v>
      </c>
      <c r="B14" s="33">
        <v>1</v>
      </c>
      <c r="C14" s="30">
        <v>2</v>
      </c>
      <c r="D14" s="122">
        <v>0</v>
      </c>
      <c r="E14" s="30">
        <v>2</v>
      </c>
      <c r="F14" s="30">
        <v>2</v>
      </c>
      <c r="G14" s="30">
        <v>2</v>
      </c>
      <c r="H14" s="30">
        <v>2</v>
      </c>
      <c r="I14" s="47">
        <v>11</v>
      </c>
      <c r="J14" s="47">
        <v>7</v>
      </c>
      <c r="K14" s="46">
        <v>1</v>
      </c>
      <c r="L14" s="47">
        <v>455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34</v>
      </c>
      <c r="B15" s="122">
        <v>0</v>
      </c>
      <c r="C15" s="30">
        <v>2</v>
      </c>
      <c r="D15" s="33">
        <v>1</v>
      </c>
      <c r="E15" s="30">
        <v>2</v>
      </c>
      <c r="F15" s="30">
        <v>2</v>
      </c>
      <c r="G15" s="30">
        <v>2</v>
      </c>
      <c r="H15" s="30">
        <v>2</v>
      </c>
      <c r="I15" s="47">
        <v>11</v>
      </c>
      <c r="J15" s="47">
        <v>7</v>
      </c>
      <c r="K15" s="46">
        <v>1</v>
      </c>
      <c r="L15" s="47">
        <v>412</v>
      </c>
      <c r="M15" s="47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140" t="s">
        <v>29</v>
      </c>
      <c r="B16" s="160" t="s">
        <v>16</v>
      </c>
      <c r="C16" s="141">
        <v>3</v>
      </c>
      <c r="D16" s="142">
        <v>2</v>
      </c>
      <c r="E16" s="157">
        <v>0</v>
      </c>
      <c r="F16" s="142">
        <v>2</v>
      </c>
      <c r="G16" s="158">
        <v>1</v>
      </c>
      <c r="H16" s="142">
        <v>2</v>
      </c>
      <c r="I16" s="143">
        <v>10</v>
      </c>
      <c r="J16" s="143">
        <v>6</v>
      </c>
      <c r="K16" s="144">
        <v>1</v>
      </c>
      <c r="L16" s="143">
        <v>463</v>
      </c>
      <c r="M16" s="143">
        <v>6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35</v>
      </c>
      <c r="B17" s="33">
        <v>1</v>
      </c>
      <c r="C17" s="33">
        <v>1</v>
      </c>
      <c r="D17" s="122">
        <v>0</v>
      </c>
      <c r="E17" s="30">
        <v>2</v>
      </c>
      <c r="F17" s="33">
        <v>1</v>
      </c>
      <c r="G17" s="30">
        <v>2</v>
      </c>
      <c r="H17" s="30">
        <v>2</v>
      </c>
      <c r="I17" s="47">
        <v>9</v>
      </c>
      <c r="J17" s="47">
        <v>7</v>
      </c>
      <c r="K17" s="46">
        <v>1</v>
      </c>
      <c r="L17" s="47">
        <v>374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45</v>
      </c>
      <c r="B18" s="130" t="s">
        <v>16</v>
      </c>
      <c r="C18" s="130" t="s">
        <v>16</v>
      </c>
      <c r="D18" s="122">
        <v>0</v>
      </c>
      <c r="E18" s="29">
        <v>3</v>
      </c>
      <c r="F18" s="33">
        <v>1</v>
      </c>
      <c r="G18" s="30">
        <v>2</v>
      </c>
      <c r="H18" s="30">
        <v>2</v>
      </c>
      <c r="I18" s="47">
        <v>8</v>
      </c>
      <c r="J18" s="47">
        <v>5</v>
      </c>
      <c r="K18" s="46">
        <v>1</v>
      </c>
      <c r="L18" s="47">
        <v>307</v>
      </c>
      <c r="M18" s="47">
        <v>5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140" t="s">
        <v>32</v>
      </c>
      <c r="B19" s="160" t="s">
        <v>16</v>
      </c>
      <c r="C19" s="160" t="s">
        <v>16</v>
      </c>
      <c r="D19" s="160" t="s">
        <v>16</v>
      </c>
      <c r="E19" s="142">
        <v>2</v>
      </c>
      <c r="F19" s="141">
        <v>3</v>
      </c>
      <c r="G19" s="158">
        <v>1</v>
      </c>
      <c r="H19" s="142">
        <v>2</v>
      </c>
      <c r="I19" s="143">
        <v>8</v>
      </c>
      <c r="J19" s="143">
        <v>4</v>
      </c>
      <c r="K19" s="144">
        <v>1</v>
      </c>
      <c r="L19" s="143">
        <v>274</v>
      </c>
      <c r="M19" s="143">
        <v>4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140" t="s">
        <v>33</v>
      </c>
      <c r="B20" s="160" t="s">
        <v>16</v>
      </c>
      <c r="C20" s="160" t="s">
        <v>16</v>
      </c>
      <c r="D20" s="160" t="s">
        <v>16</v>
      </c>
      <c r="E20" s="157">
        <v>0</v>
      </c>
      <c r="F20" s="141">
        <v>3</v>
      </c>
      <c r="G20" s="158">
        <v>1</v>
      </c>
      <c r="H20" s="141">
        <v>3</v>
      </c>
      <c r="I20" s="143">
        <v>7</v>
      </c>
      <c r="J20" s="143">
        <v>4</v>
      </c>
      <c r="K20" s="144">
        <v>1</v>
      </c>
      <c r="L20" s="143">
        <v>287</v>
      </c>
      <c r="M20" s="143">
        <v>4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21</v>
      </c>
      <c r="B21" s="125" t="s">
        <v>16</v>
      </c>
      <c r="C21" s="125" t="s">
        <v>16</v>
      </c>
      <c r="D21" s="30">
        <v>2</v>
      </c>
      <c r="E21" s="30">
        <v>2</v>
      </c>
      <c r="F21" s="29">
        <v>3</v>
      </c>
      <c r="G21" s="125" t="s">
        <v>16</v>
      </c>
      <c r="H21" s="125" t="s">
        <v>16</v>
      </c>
      <c r="I21" s="47">
        <v>7</v>
      </c>
      <c r="J21" s="47">
        <v>3</v>
      </c>
      <c r="K21" s="46">
        <v>1</v>
      </c>
      <c r="L21" s="47">
        <v>254</v>
      </c>
      <c r="M21" s="47">
        <v>3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140" t="s">
        <v>31</v>
      </c>
      <c r="B22" s="160" t="s">
        <v>16</v>
      </c>
      <c r="C22" s="160" t="s">
        <v>16</v>
      </c>
      <c r="D22" s="160" t="s">
        <v>16</v>
      </c>
      <c r="E22" s="157">
        <v>0</v>
      </c>
      <c r="F22" s="141">
        <v>3</v>
      </c>
      <c r="G22" s="157">
        <v>0</v>
      </c>
      <c r="H22" s="142">
        <v>2</v>
      </c>
      <c r="I22" s="143">
        <v>5</v>
      </c>
      <c r="J22" s="143">
        <v>4</v>
      </c>
      <c r="K22" s="144">
        <v>1</v>
      </c>
      <c r="L22" s="143">
        <v>249</v>
      </c>
      <c r="M22" s="143">
        <v>4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22</v>
      </c>
      <c r="B23" s="125" t="s">
        <v>16</v>
      </c>
      <c r="C23" s="125" t="s">
        <v>16</v>
      </c>
      <c r="D23" s="29">
        <v>3</v>
      </c>
      <c r="E23" s="125" t="s">
        <v>16</v>
      </c>
      <c r="F23" s="125" t="s">
        <v>16</v>
      </c>
      <c r="G23" s="125" t="s">
        <v>16</v>
      </c>
      <c r="H23" s="125" t="s">
        <v>16</v>
      </c>
      <c r="I23" s="47">
        <v>3</v>
      </c>
      <c r="J23" s="47">
        <v>1</v>
      </c>
      <c r="K23" s="46">
        <v>1</v>
      </c>
      <c r="L23" s="47">
        <v>100</v>
      </c>
      <c r="M23" s="47">
        <v>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4" customHeight="1" x14ac:dyDescent="0.25">
      <c r="A24" s="17"/>
      <c r="B24" s="12">
        <f t="shared" ref="B24:J24" si="0">SUM(B6:B23)</f>
        <v>21</v>
      </c>
      <c r="C24" s="12">
        <f t="shared" si="0"/>
        <v>25</v>
      </c>
      <c r="D24" s="12">
        <f t="shared" si="0"/>
        <v>24</v>
      </c>
      <c r="E24" s="12">
        <f t="shared" si="0"/>
        <v>29</v>
      </c>
      <c r="F24" s="12">
        <f t="shared" si="0"/>
        <v>41</v>
      </c>
      <c r="G24" s="12">
        <f t="shared" si="0"/>
        <v>32</v>
      </c>
      <c r="H24" s="12">
        <f t="shared" si="0"/>
        <v>39</v>
      </c>
      <c r="I24" s="12">
        <f t="shared" si="0"/>
        <v>211</v>
      </c>
      <c r="J24" s="12">
        <f t="shared" si="0"/>
        <v>102</v>
      </c>
      <c r="K24" s="12"/>
      <c r="L24" s="12">
        <f>SUM(L6:L23)</f>
        <v>7754</v>
      </c>
      <c r="M24" s="12">
        <f>SUM(M6:M23)</f>
        <v>102</v>
      </c>
    </row>
    <row r="25" spans="1:26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53"/>
      <c r="L25" s="154"/>
      <c r="M25" s="154"/>
    </row>
    <row r="26" spans="1:26" ht="24" customHeight="1" x14ac:dyDescent="0.25">
      <c r="A26" s="17"/>
      <c r="B26" s="135" t="s">
        <v>141</v>
      </c>
      <c r="C26" s="135" t="s">
        <v>142</v>
      </c>
      <c r="D26" s="135" t="s">
        <v>143</v>
      </c>
      <c r="E26" s="135" t="s">
        <v>144</v>
      </c>
      <c r="F26" s="135" t="s">
        <v>145</v>
      </c>
      <c r="G26" s="135" t="s">
        <v>151</v>
      </c>
      <c r="H26" s="20"/>
      <c r="I26" s="20"/>
      <c r="J26" s="151"/>
      <c r="K26" s="156"/>
      <c r="L26" s="156"/>
      <c r="M26" s="156"/>
    </row>
    <row r="27" spans="1:26" ht="24" customHeight="1" x14ac:dyDescent="0.25">
      <c r="A27" s="17" t="s">
        <v>150</v>
      </c>
      <c r="B27" s="20">
        <v>208</v>
      </c>
      <c r="C27" s="20">
        <v>202</v>
      </c>
      <c r="D27" s="20">
        <v>103</v>
      </c>
      <c r="E27" s="20">
        <v>103</v>
      </c>
      <c r="F27" s="20">
        <v>95</v>
      </c>
      <c r="G27" s="20">
        <f>SUM(B27:F27)</f>
        <v>711</v>
      </c>
      <c r="H27" s="20"/>
      <c r="I27" s="20"/>
      <c r="J27" s="151"/>
      <c r="K27" s="156"/>
      <c r="L27" s="156"/>
      <c r="M27" s="156"/>
    </row>
    <row r="28" spans="1:26" ht="24" customHeight="1" x14ac:dyDescent="0.25">
      <c r="A28" s="17" t="s">
        <v>149</v>
      </c>
      <c r="B28" s="20">
        <v>210</v>
      </c>
      <c r="C28" s="20">
        <v>210</v>
      </c>
      <c r="D28" s="20">
        <v>105</v>
      </c>
      <c r="E28" s="20">
        <v>105</v>
      </c>
      <c r="F28" s="20">
        <v>105</v>
      </c>
      <c r="G28" s="20">
        <f>SUM(B28:F28)</f>
        <v>735</v>
      </c>
      <c r="H28" s="20"/>
      <c r="I28" s="20"/>
      <c r="J28" s="151"/>
      <c r="K28" s="156"/>
      <c r="L28" s="156"/>
      <c r="M28" s="156"/>
    </row>
    <row r="29" spans="1:26" ht="24" customHeight="1" x14ac:dyDescent="0.25">
      <c r="A29" s="17"/>
      <c r="B29" s="132">
        <f>(B27/B28)</f>
        <v>0.99047619047619051</v>
      </c>
      <c r="C29" s="132">
        <f t="shared" ref="C29:G29" si="1">(C27/C28)</f>
        <v>0.96190476190476193</v>
      </c>
      <c r="D29" s="132">
        <f t="shared" si="1"/>
        <v>0.98095238095238091</v>
      </c>
      <c r="E29" s="132">
        <f t="shared" si="1"/>
        <v>0.98095238095238091</v>
      </c>
      <c r="F29" s="132">
        <f t="shared" si="1"/>
        <v>0.90476190476190477</v>
      </c>
      <c r="G29" s="132">
        <f t="shared" si="1"/>
        <v>0.96734693877551026</v>
      </c>
      <c r="H29" s="21"/>
      <c r="I29" s="21"/>
      <c r="J29" s="152"/>
      <c r="K29" s="156"/>
      <c r="L29" s="156"/>
      <c r="M29" s="156"/>
    </row>
    <row r="30" spans="1:26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155"/>
      <c r="L30" s="155"/>
      <c r="M30" s="155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sortState ref="A6:M23">
    <sortCondition descending="1" ref="I6:I23"/>
    <sortCondition descending="1" ref="L6:L23"/>
    <sortCondition ref="A6:A23"/>
  </sortState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0"/>
  <sheetViews>
    <sheetView showGridLines="0" topLeftCell="A2" zoomScale="75" zoomScaleNormal="75" workbookViewId="0">
      <selection activeCell="A6" sqref="A6:A2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26</v>
      </c>
      <c r="B6" s="159">
        <v>3</v>
      </c>
      <c r="C6" s="159">
        <v>3</v>
      </c>
      <c r="D6" s="159">
        <v>3</v>
      </c>
      <c r="E6" s="159">
        <v>3</v>
      </c>
      <c r="F6" s="159">
        <v>3</v>
      </c>
      <c r="G6" s="159">
        <v>3</v>
      </c>
      <c r="H6" s="159">
        <v>3</v>
      </c>
      <c r="I6" s="47">
        <v>21</v>
      </c>
      <c r="J6" s="47">
        <v>7</v>
      </c>
      <c r="K6" s="46">
        <v>1</v>
      </c>
      <c r="L6" s="47">
        <v>700</v>
      </c>
      <c r="M6" s="47"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36</v>
      </c>
      <c r="B7" s="141">
        <v>3</v>
      </c>
      <c r="C7" s="141">
        <v>3</v>
      </c>
      <c r="D7" s="141">
        <v>3</v>
      </c>
      <c r="E7" s="141">
        <v>3</v>
      </c>
      <c r="F7" s="141">
        <v>3</v>
      </c>
      <c r="G7" s="142">
        <v>2</v>
      </c>
      <c r="H7" s="141">
        <v>3</v>
      </c>
      <c r="I7" s="143">
        <v>20</v>
      </c>
      <c r="J7" s="143">
        <v>7</v>
      </c>
      <c r="K7" s="144">
        <v>1</v>
      </c>
      <c r="L7" s="143">
        <v>691</v>
      </c>
      <c r="M7" s="143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140" t="s">
        <v>140</v>
      </c>
      <c r="B8" s="142">
        <v>2</v>
      </c>
      <c r="C8" s="141">
        <v>3</v>
      </c>
      <c r="D8" s="142">
        <v>2</v>
      </c>
      <c r="E8" s="141">
        <v>3</v>
      </c>
      <c r="F8" s="142">
        <v>2</v>
      </c>
      <c r="G8" s="141">
        <v>3</v>
      </c>
      <c r="H8" s="141">
        <v>3</v>
      </c>
      <c r="I8" s="143">
        <f>SUM(B8:H8)</f>
        <v>18</v>
      </c>
      <c r="J8" s="143">
        <v>7</v>
      </c>
      <c r="K8" s="144">
        <f>SUM(J8/7)</f>
        <v>1</v>
      </c>
      <c r="L8" s="143">
        <v>649</v>
      </c>
      <c r="M8" s="143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23</v>
      </c>
      <c r="B9" s="30">
        <v>2</v>
      </c>
      <c r="C9" s="30">
        <v>2</v>
      </c>
      <c r="D9" s="29">
        <v>3</v>
      </c>
      <c r="E9" s="29">
        <v>3</v>
      </c>
      <c r="F9" s="29">
        <v>3</v>
      </c>
      <c r="G9" s="30">
        <v>2</v>
      </c>
      <c r="H9" s="29">
        <v>3</v>
      </c>
      <c r="I9" s="47">
        <v>18</v>
      </c>
      <c r="J9" s="47">
        <v>7</v>
      </c>
      <c r="K9" s="46">
        <v>1</v>
      </c>
      <c r="L9" s="47">
        <v>622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30</v>
      </c>
      <c r="B10" s="29">
        <v>3</v>
      </c>
      <c r="C10" s="30">
        <v>2</v>
      </c>
      <c r="D10" s="29">
        <v>3</v>
      </c>
      <c r="E10" s="30">
        <v>2</v>
      </c>
      <c r="F10" s="30">
        <v>2</v>
      </c>
      <c r="G10" s="29">
        <v>3</v>
      </c>
      <c r="H10" s="29">
        <v>3</v>
      </c>
      <c r="I10" s="47">
        <v>18</v>
      </c>
      <c r="J10" s="47">
        <v>7</v>
      </c>
      <c r="K10" s="46">
        <v>1</v>
      </c>
      <c r="L10" s="47">
        <v>591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48</v>
      </c>
      <c r="B11" s="30">
        <v>2</v>
      </c>
      <c r="C11" s="30">
        <v>2</v>
      </c>
      <c r="D11" s="29">
        <v>3</v>
      </c>
      <c r="E11" s="30">
        <v>2</v>
      </c>
      <c r="F11" s="30">
        <v>2</v>
      </c>
      <c r="G11" s="30">
        <v>2</v>
      </c>
      <c r="H11" s="29">
        <v>3</v>
      </c>
      <c r="I11" s="47">
        <v>16</v>
      </c>
      <c r="J11" s="47">
        <v>7</v>
      </c>
      <c r="K11" s="46">
        <v>1</v>
      </c>
      <c r="L11" s="47">
        <v>524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12</v>
      </c>
      <c r="B12" s="29">
        <v>3</v>
      </c>
      <c r="C12" s="30">
        <v>2</v>
      </c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47">
        <v>15</v>
      </c>
      <c r="J12" s="47">
        <v>7</v>
      </c>
      <c r="K12" s="46">
        <v>1</v>
      </c>
      <c r="L12" s="47">
        <v>551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34</v>
      </c>
      <c r="B13" s="30">
        <v>2</v>
      </c>
      <c r="C13" s="30">
        <v>2</v>
      </c>
      <c r="D13" s="29">
        <v>3</v>
      </c>
      <c r="E13" s="30">
        <v>2</v>
      </c>
      <c r="F13" s="30">
        <v>2</v>
      </c>
      <c r="G13" s="30">
        <v>2</v>
      </c>
      <c r="H13" s="30">
        <v>2</v>
      </c>
      <c r="I13" s="47">
        <v>15</v>
      </c>
      <c r="J13" s="47">
        <v>7</v>
      </c>
      <c r="K13" s="46">
        <v>1</v>
      </c>
      <c r="L13" s="47">
        <v>507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33</v>
      </c>
      <c r="B14" s="33">
        <v>1</v>
      </c>
      <c r="C14" s="30">
        <v>2</v>
      </c>
      <c r="D14" s="30">
        <v>2</v>
      </c>
      <c r="E14" s="29">
        <v>3</v>
      </c>
      <c r="F14" s="33">
        <v>1</v>
      </c>
      <c r="G14" s="30">
        <v>2</v>
      </c>
      <c r="H14" s="30">
        <v>2</v>
      </c>
      <c r="I14" s="47">
        <v>13</v>
      </c>
      <c r="J14" s="47">
        <v>7</v>
      </c>
      <c r="K14" s="46">
        <v>1</v>
      </c>
      <c r="L14" s="47">
        <v>492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140" t="s">
        <v>32</v>
      </c>
      <c r="B15" s="141">
        <v>3</v>
      </c>
      <c r="C15" s="157">
        <v>0</v>
      </c>
      <c r="D15" s="141">
        <v>3</v>
      </c>
      <c r="E15" s="142">
        <v>2</v>
      </c>
      <c r="F15" s="157">
        <v>0</v>
      </c>
      <c r="G15" s="158">
        <v>1</v>
      </c>
      <c r="H15" s="142">
        <v>2</v>
      </c>
      <c r="I15" s="143">
        <v>11</v>
      </c>
      <c r="J15" s="143">
        <v>7</v>
      </c>
      <c r="K15" s="144">
        <v>1</v>
      </c>
      <c r="L15" s="143">
        <v>434</v>
      </c>
      <c r="M15" s="143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140" t="s">
        <v>29</v>
      </c>
      <c r="B16" s="142">
        <v>2</v>
      </c>
      <c r="C16" s="158">
        <v>1</v>
      </c>
      <c r="D16" s="141">
        <v>3</v>
      </c>
      <c r="E16" s="157">
        <v>0</v>
      </c>
      <c r="F16" s="158">
        <v>1</v>
      </c>
      <c r="G16" s="142">
        <v>2</v>
      </c>
      <c r="H16" s="142">
        <v>2</v>
      </c>
      <c r="I16" s="143">
        <v>11</v>
      </c>
      <c r="J16" s="143">
        <v>7</v>
      </c>
      <c r="K16" s="144">
        <v>1</v>
      </c>
      <c r="L16" s="143">
        <v>424</v>
      </c>
      <c r="M16" s="143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35</v>
      </c>
      <c r="B17" s="30">
        <v>2</v>
      </c>
      <c r="C17" s="33">
        <v>1</v>
      </c>
      <c r="D17" s="30">
        <v>2</v>
      </c>
      <c r="E17" s="29">
        <v>3</v>
      </c>
      <c r="F17" s="122">
        <v>0</v>
      </c>
      <c r="G17" s="33">
        <v>1</v>
      </c>
      <c r="H17" s="33">
        <v>1</v>
      </c>
      <c r="I17" s="47">
        <v>10</v>
      </c>
      <c r="J17" s="47">
        <v>7</v>
      </c>
      <c r="K17" s="46">
        <v>1</v>
      </c>
      <c r="L17" s="47">
        <v>439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140" t="s">
        <v>31</v>
      </c>
      <c r="B18" s="142">
        <v>2</v>
      </c>
      <c r="C18" s="158">
        <v>1</v>
      </c>
      <c r="D18" s="141">
        <v>3</v>
      </c>
      <c r="E18" s="158">
        <v>1</v>
      </c>
      <c r="F18" s="157">
        <v>0</v>
      </c>
      <c r="G18" s="157">
        <v>0</v>
      </c>
      <c r="H18" s="141">
        <v>3</v>
      </c>
      <c r="I18" s="143">
        <v>10</v>
      </c>
      <c r="J18" s="143">
        <v>7</v>
      </c>
      <c r="K18" s="144">
        <v>1</v>
      </c>
      <c r="L18" s="143">
        <v>437</v>
      </c>
      <c r="M18" s="143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14</v>
      </c>
      <c r="B19" s="130" t="s">
        <v>16</v>
      </c>
      <c r="C19" s="130" t="s">
        <v>16</v>
      </c>
      <c r="D19" s="29">
        <v>3</v>
      </c>
      <c r="E19" s="122">
        <v>0</v>
      </c>
      <c r="F19" s="122">
        <v>0</v>
      </c>
      <c r="G19" s="30">
        <v>2</v>
      </c>
      <c r="H19" s="29">
        <v>3</v>
      </c>
      <c r="I19" s="47">
        <v>8</v>
      </c>
      <c r="J19" s="47">
        <v>5</v>
      </c>
      <c r="K19" s="46">
        <v>1</v>
      </c>
      <c r="L19" s="47">
        <v>344</v>
      </c>
      <c r="M19" s="47">
        <v>5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28</v>
      </c>
      <c r="B20" s="130" t="s">
        <v>16</v>
      </c>
      <c r="C20" s="130" t="s">
        <v>16</v>
      </c>
      <c r="D20" s="130" t="s">
        <v>16</v>
      </c>
      <c r="E20" s="130" t="s">
        <v>16</v>
      </c>
      <c r="F20" s="130" t="s">
        <v>16</v>
      </c>
      <c r="G20" s="159">
        <v>3</v>
      </c>
      <c r="H20" s="159">
        <v>3</v>
      </c>
      <c r="I20" s="47">
        <v>6</v>
      </c>
      <c r="J20" s="47">
        <v>2</v>
      </c>
      <c r="K20" s="46">
        <v>1</v>
      </c>
      <c r="L20" s="47">
        <v>200</v>
      </c>
      <c r="M20" s="47">
        <v>2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126</v>
      </c>
      <c r="B21" s="130" t="s">
        <v>16</v>
      </c>
      <c r="C21" s="130" t="s">
        <v>16</v>
      </c>
      <c r="D21" s="130" t="s">
        <v>16</v>
      </c>
      <c r="E21" s="130" t="s">
        <v>16</v>
      </c>
      <c r="F21" s="130" t="s">
        <v>16</v>
      </c>
      <c r="G21" s="159">
        <v>3</v>
      </c>
      <c r="H21" s="159">
        <v>3</v>
      </c>
      <c r="I21" s="47">
        <v>6</v>
      </c>
      <c r="J21" s="47">
        <v>2</v>
      </c>
      <c r="K21" s="46">
        <v>1</v>
      </c>
      <c r="L21" s="47">
        <v>200</v>
      </c>
      <c r="M21" s="47">
        <v>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45</v>
      </c>
      <c r="B22" s="130" t="s">
        <v>16</v>
      </c>
      <c r="C22" s="130" t="s">
        <v>16</v>
      </c>
      <c r="D22" s="30">
        <v>2</v>
      </c>
      <c r="E22" s="130" t="s">
        <v>16</v>
      </c>
      <c r="F22" s="130" t="s">
        <v>16</v>
      </c>
      <c r="G22" s="130" t="s">
        <v>16</v>
      </c>
      <c r="H22" s="130" t="s">
        <v>16</v>
      </c>
      <c r="I22" s="47">
        <v>2</v>
      </c>
      <c r="J22" s="47">
        <v>1</v>
      </c>
      <c r="K22" s="46">
        <v>1</v>
      </c>
      <c r="L22" s="47">
        <v>95</v>
      </c>
      <c r="M22" s="47">
        <v>1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4" customHeight="1" x14ac:dyDescent="0.25">
      <c r="A23" s="17"/>
      <c r="B23" s="12">
        <f t="shared" ref="B23:J23" si="0">SUM(B6:B22)</f>
        <v>30</v>
      </c>
      <c r="C23" s="12">
        <f t="shared" si="0"/>
        <v>24</v>
      </c>
      <c r="D23" s="12">
        <f t="shared" si="0"/>
        <v>40</v>
      </c>
      <c r="E23" s="12">
        <f t="shared" si="0"/>
        <v>29</v>
      </c>
      <c r="F23" s="12">
        <f t="shared" si="0"/>
        <v>21</v>
      </c>
      <c r="G23" s="12">
        <f t="shared" si="0"/>
        <v>33</v>
      </c>
      <c r="H23" s="12">
        <f t="shared" si="0"/>
        <v>41</v>
      </c>
      <c r="I23" s="12">
        <f t="shared" si="0"/>
        <v>218</v>
      </c>
      <c r="J23" s="12">
        <f t="shared" si="0"/>
        <v>101</v>
      </c>
      <c r="K23" s="12"/>
      <c r="L23" s="12">
        <f>SUM(L6:L22)</f>
        <v>7900</v>
      </c>
      <c r="M23" s="12">
        <f>SUM(M6:M22)</f>
        <v>101</v>
      </c>
    </row>
    <row r="24" spans="1:26" ht="24" customHeight="1" x14ac:dyDescent="0.35">
      <c r="A24" s="18" t="s">
        <v>130</v>
      </c>
      <c r="B24" s="19"/>
      <c r="C24" s="19"/>
      <c r="D24" s="19"/>
      <c r="E24" s="19"/>
      <c r="F24" s="19"/>
      <c r="G24" s="19"/>
      <c r="H24" s="19"/>
      <c r="I24" s="19"/>
      <c r="J24" s="19"/>
      <c r="K24" s="153"/>
      <c r="L24" s="154"/>
      <c r="M24" s="154"/>
    </row>
    <row r="25" spans="1:26" ht="24" customHeight="1" x14ac:dyDescent="0.25">
      <c r="A25" s="17"/>
      <c r="B25" s="135" t="s">
        <v>141</v>
      </c>
      <c r="C25" s="135" t="s">
        <v>142</v>
      </c>
      <c r="D25" s="135" t="s">
        <v>143</v>
      </c>
      <c r="E25" s="135" t="s">
        <v>144</v>
      </c>
      <c r="F25" s="135" t="s">
        <v>145</v>
      </c>
      <c r="G25" s="135" t="s">
        <v>151</v>
      </c>
      <c r="H25" s="20"/>
      <c r="I25" s="20"/>
      <c r="J25" s="151"/>
      <c r="K25" s="156"/>
      <c r="L25" s="156"/>
      <c r="M25" s="156"/>
    </row>
    <row r="26" spans="1:26" ht="24" customHeight="1" x14ac:dyDescent="0.25">
      <c r="A26" s="17" t="s">
        <v>150</v>
      </c>
      <c r="B26" s="20">
        <v>207</v>
      </c>
      <c r="C26" s="20">
        <v>202</v>
      </c>
      <c r="D26" s="20">
        <v>105</v>
      </c>
      <c r="E26" s="20">
        <v>100</v>
      </c>
      <c r="F26" s="20">
        <v>96</v>
      </c>
      <c r="G26" s="20">
        <f>SUM(B26:F26)</f>
        <v>710</v>
      </c>
      <c r="H26" s="20"/>
      <c r="I26" s="20"/>
      <c r="J26" s="151"/>
      <c r="K26" s="156"/>
      <c r="L26" s="156"/>
      <c r="M26" s="156"/>
    </row>
    <row r="27" spans="1:26" ht="24" customHeight="1" x14ac:dyDescent="0.25">
      <c r="A27" s="17" t="s">
        <v>149</v>
      </c>
      <c r="B27" s="20">
        <v>210</v>
      </c>
      <c r="C27" s="20">
        <v>210</v>
      </c>
      <c r="D27" s="20">
        <v>105</v>
      </c>
      <c r="E27" s="20">
        <v>105</v>
      </c>
      <c r="F27" s="20">
        <v>105</v>
      </c>
      <c r="G27" s="20">
        <f>SUM(B27:F27)</f>
        <v>735</v>
      </c>
      <c r="H27" s="20"/>
      <c r="I27" s="20"/>
      <c r="J27" s="151"/>
      <c r="K27" s="156"/>
      <c r="L27" s="156"/>
      <c r="M27" s="156"/>
    </row>
    <row r="28" spans="1:26" ht="24" customHeight="1" x14ac:dyDescent="0.25">
      <c r="A28" s="17"/>
      <c r="B28" s="132">
        <f>(B26/B27)</f>
        <v>0.98571428571428577</v>
      </c>
      <c r="C28" s="132">
        <f t="shared" ref="C28:G28" si="1">(C26/C27)</f>
        <v>0.96190476190476193</v>
      </c>
      <c r="D28" s="132">
        <f t="shared" si="1"/>
        <v>1</v>
      </c>
      <c r="E28" s="132">
        <f t="shared" si="1"/>
        <v>0.95238095238095233</v>
      </c>
      <c r="F28" s="132">
        <f t="shared" si="1"/>
        <v>0.91428571428571426</v>
      </c>
      <c r="G28" s="132">
        <f t="shared" si="1"/>
        <v>0.96598639455782309</v>
      </c>
      <c r="H28" s="21"/>
      <c r="I28" s="21"/>
      <c r="J28" s="152"/>
      <c r="K28" s="156"/>
      <c r="L28" s="156"/>
      <c r="M28" s="156"/>
    </row>
    <row r="29" spans="1:26" ht="24" customHeight="1" x14ac:dyDescent="0.25">
      <c r="A29" s="17"/>
      <c r="B29" s="20"/>
      <c r="C29" s="20"/>
      <c r="D29" s="20"/>
      <c r="E29" s="21"/>
      <c r="F29" s="21"/>
      <c r="G29" s="21"/>
      <c r="H29" s="21"/>
      <c r="I29" s="21"/>
      <c r="J29" s="21"/>
      <c r="K29" s="155"/>
      <c r="L29" s="155"/>
      <c r="M29" s="155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16.5" customHeight="1" x14ac:dyDescent="0.25">
      <c r="A31" s="22"/>
      <c r="B31" s="23"/>
      <c r="C31" s="23"/>
      <c r="D31" s="23"/>
      <c r="E31" s="23"/>
      <c r="F31" s="24" t="s">
        <v>24</v>
      </c>
      <c r="G31" s="24"/>
      <c r="H31" s="24"/>
      <c r="I31" s="24"/>
      <c r="J31" s="24"/>
      <c r="K31" s="24"/>
      <c r="L31" s="23"/>
      <c r="M31" s="23"/>
    </row>
    <row r="32" spans="1:26" ht="12.75" customHeight="1" x14ac:dyDescent="0.2"/>
    <row r="33" spans="2:14" ht="12.75" customHeight="1" x14ac:dyDescent="0.2"/>
    <row r="34" spans="2:14" ht="12.75" customHeight="1" x14ac:dyDescent="0.2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</row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sortState ref="A6:M22">
    <sortCondition descending="1" ref="I6:I22"/>
    <sortCondition descending="1" ref="L6:L22"/>
    <sortCondition ref="A6:A22"/>
  </sortState>
  <mergeCells count="2">
    <mergeCell ref="A2:M2"/>
    <mergeCell ref="B34:N34"/>
  </mergeCells>
  <pageMargins left="0.7" right="0.7" top="0.75" bottom="0.75" header="0" footer="0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2" zoomScale="75" zoomScaleNormal="75" workbookViewId="0">
      <selection activeCell="A6" sqref="A6:A21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26</v>
      </c>
      <c r="B6" s="29">
        <v>3</v>
      </c>
      <c r="C6" s="29">
        <v>3</v>
      </c>
      <c r="D6" s="29">
        <v>3</v>
      </c>
      <c r="E6" s="29">
        <v>3</v>
      </c>
      <c r="F6" s="30">
        <v>2</v>
      </c>
      <c r="G6" s="29">
        <v>3</v>
      </c>
      <c r="H6" s="29">
        <v>3</v>
      </c>
      <c r="I6" s="47">
        <f>SUM(B6:H6)</f>
        <v>20</v>
      </c>
      <c r="J6" s="47">
        <v>7</v>
      </c>
      <c r="K6" s="46">
        <f>SUM(J6/7)</f>
        <v>1</v>
      </c>
      <c r="L6" s="47">
        <v>696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140</v>
      </c>
      <c r="B7" s="142">
        <v>2</v>
      </c>
      <c r="C7" s="141">
        <v>3</v>
      </c>
      <c r="D7" s="142">
        <v>2</v>
      </c>
      <c r="E7" s="141">
        <v>3</v>
      </c>
      <c r="F7" s="141">
        <v>3</v>
      </c>
      <c r="G7" s="141">
        <v>3</v>
      </c>
      <c r="H7" s="141">
        <v>3</v>
      </c>
      <c r="I7" s="143">
        <f>SUM(B7:H7)</f>
        <v>19</v>
      </c>
      <c r="J7" s="143">
        <v>7</v>
      </c>
      <c r="K7" s="144">
        <f>SUM(J7/7)</f>
        <v>1</v>
      </c>
      <c r="L7" s="143">
        <v>665</v>
      </c>
      <c r="M7" s="143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23</v>
      </c>
      <c r="B8" s="29">
        <v>3</v>
      </c>
      <c r="C8" s="33">
        <v>1</v>
      </c>
      <c r="D8" s="29">
        <v>3</v>
      </c>
      <c r="E8" s="29">
        <v>3</v>
      </c>
      <c r="F8" s="29">
        <v>3</v>
      </c>
      <c r="G8" s="30">
        <v>2</v>
      </c>
      <c r="H8" s="30">
        <v>2</v>
      </c>
      <c r="I8" s="47">
        <v>17</v>
      </c>
      <c r="J8" s="47">
        <v>7</v>
      </c>
      <c r="K8" s="46">
        <v>1</v>
      </c>
      <c r="L8" s="47">
        <v>612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48</v>
      </c>
      <c r="B9" s="30">
        <v>2</v>
      </c>
      <c r="C9" s="33">
        <v>1</v>
      </c>
      <c r="D9" s="30">
        <v>2</v>
      </c>
      <c r="E9" s="29">
        <v>3</v>
      </c>
      <c r="F9" s="29">
        <v>3</v>
      </c>
      <c r="G9" s="29">
        <v>3</v>
      </c>
      <c r="H9" s="29">
        <v>3</v>
      </c>
      <c r="I9" s="47">
        <f>SUM(B9:H9)</f>
        <v>17</v>
      </c>
      <c r="J9" s="47">
        <v>7</v>
      </c>
      <c r="K9" s="46">
        <f>SUM(J9/7)</f>
        <v>1</v>
      </c>
      <c r="L9" s="47">
        <v>569</v>
      </c>
      <c r="M9" s="47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34</v>
      </c>
      <c r="B10" s="33">
        <v>1</v>
      </c>
      <c r="C10" s="29">
        <v>3</v>
      </c>
      <c r="D10" s="30">
        <v>2</v>
      </c>
      <c r="E10" s="29">
        <v>3</v>
      </c>
      <c r="F10" s="30">
        <v>2</v>
      </c>
      <c r="G10" s="29">
        <v>3</v>
      </c>
      <c r="H10" s="30">
        <v>2</v>
      </c>
      <c r="I10" s="47">
        <v>16</v>
      </c>
      <c r="J10" s="47">
        <v>7</v>
      </c>
      <c r="K10" s="46">
        <v>1</v>
      </c>
      <c r="L10" s="47">
        <v>559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30</v>
      </c>
      <c r="B11" s="30">
        <v>2</v>
      </c>
      <c r="C11" s="30">
        <v>2</v>
      </c>
      <c r="D11" s="29">
        <v>3</v>
      </c>
      <c r="E11" s="29">
        <v>3</v>
      </c>
      <c r="F11" s="33">
        <v>1</v>
      </c>
      <c r="G11" s="30">
        <v>2</v>
      </c>
      <c r="H11" s="30">
        <v>2</v>
      </c>
      <c r="I11" s="47">
        <v>15</v>
      </c>
      <c r="J11" s="47">
        <v>7</v>
      </c>
      <c r="K11" s="46">
        <v>1</v>
      </c>
      <c r="L11" s="47">
        <v>536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33</v>
      </c>
      <c r="B12" s="33">
        <v>1</v>
      </c>
      <c r="C12" s="33">
        <v>1</v>
      </c>
      <c r="D12" s="30">
        <v>2</v>
      </c>
      <c r="E12" s="29">
        <v>3</v>
      </c>
      <c r="F12" s="29">
        <v>3</v>
      </c>
      <c r="G12" s="29">
        <v>3</v>
      </c>
      <c r="H12" s="30">
        <v>2</v>
      </c>
      <c r="I12" s="47">
        <v>15</v>
      </c>
      <c r="J12" s="47">
        <v>7</v>
      </c>
      <c r="K12" s="46">
        <v>1</v>
      </c>
      <c r="L12" s="47">
        <v>519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36</v>
      </c>
      <c r="B13" s="33">
        <v>1</v>
      </c>
      <c r="C13" s="30">
        <v>2</v>
      </c>
      <c r="D13" s="30">
        <v>2</v>
      </c>
      <c r="E13" s="30">
        <v>2</v>
      </c>
      <c r="F13" s="30">
        <v>2</v>
      </c>
      <c r="G13" s="29">
        <v>3</v>
      </c>
      <c r="H13" s="29">
        <v>3</v>
      </c>
      <c r="I13" s="47">
        <v>15</v>
      </c>
      <c r="J13" s="47">
        <v>7</v>
      </c>
      <c r="K13" s="46">
        <v>1</v>
      </c>
      <c r="L13" s="47">
        <v>515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21</v>
      </c>
      <c r="B14" s="130" t="s">
        <v>16</v>
      </c>
      <c r="C14" s="33">
        <v>1</v>
      </c>
      <c r="D14" s="30">
        <v>2</v>
      </c>
      <c r="E14" s="29">
        <v>3</v>
      </c>
      <c r="F14" s="30">
        <v>2</v>
      </c>
      <c r="G14" s="29">
        <v>3</v>
      </c>
      <c r="H14" s="30">
        <v>2</v>
      </c>
      <c r="I14" s="47">
        <v>13</v>
      </c>
      <c r="J14" s="47">
        <v>6</v>
      </c>
      <c r="K14" s="46">
        <v>1</v>
      </c>
      <c r="L14" s="47">
        <v>452</v>
      </c>
      <c r="M14" s="47">
        <v>6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35</v>
      </c>
      <c r="B15" s="30">
        <v>2</v>
      </c>
      <c r="C15" s="33">
        <v>1</v>
      </c>
      <c r="D15" s="33">
        <v>1</v>
      </c>
      <c r="E15" s="33">
        <v>1</v>
      </c>
      <c r="F15" s="30">
        <v>2</v>
      </c>
      <c r="G15" s="29">
        <v>3</v>
      </c>
      <c r="H15" s="30">
        <v>2</v>
      </c>
      <c r="I15" s="47">
        <v>12</v>
      </c>
      <c r="J15" s="47">
        <v>7</v>
      </c>
      <c r="K15" s="46">
        <v>1</v>
      </c>
      <c r="L15" s="47">
        <v>390</v>
      </c>
      <c r="M15" s="47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12</v>
      </c>
      <c r="B16" s="33">
        <v>1</v>
      </c>
      <c r="C16" s="131">
        <v>0</v>
      </c>
      <c r="D16" s="30">
        <v>2</v>
      </c>
      <c r="E16" s="33">
        <v>1</v>
      </c>
      <c r="F16" s="30">
        <v>2</v>
      </c>
      <c r="G16" s="29">
        <v>3</v>
      </c>
      <c r="H16" s="30">
        <v>2</v>
      </c>
      <c r="I16" s="47">
        <v>11</v>
      </c>
      <c r="J16" s="47">
        <v>7</v>
      </c>
      <c r="K16" s="46">
        <v>1</v>
      </c>
      <c r="L16" s="47">
        <v>457</v>
      </c>
      <c r="M16" s="47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14</v>
      </c>
      <c r="B17" s="33">
        <v>1</v>
      </c>
      <c r="C17" s="33">
        <v>1</v>
      </c>
      <c r="D17" s="33">
        <v>1</v>
      </c>
      <c r="E17" s="30">
        <v>2</v>
      </c>
      <c r="F17" s="30">
        <v>2</v>
      </c>
      <c r="G17" s="125" t="s">
        <v>16</v>
      </c>
      <c r="H17" s="125" t="s">
        <v>16</v>
      </c>
      <c r="I17" s="47">
        <v>7</v>
      </c>
      <c r="J17" s="47">
        <v>5</v>
      </c>
      <c r="K17" s="46">
        <v>1</v>
      </c>
      <c r="L17" s="47">
        <v>286</v>
      </c>
      <c r="M17" s="47">
        <v>5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29</v>
      </c>
      <c r="B18" s="122">
        <v>0</v>
      </c>
      <c r="C18" s="33">
        <v>1</v>
      </c>
      <c r="D18" s="33">
        <v>1</v>
      </c>
      <c r="E18" s="122">
        <v>0</v>
      </c>
      <c r="F18" s="30">
        <v>2</v>
      </c>
      <c r="G18" s="30">
        <v>2</v>
      </c>
      <c r="H18" s="122">
        <v>0</v>
      </c>
      <c r="I18" s="47">
        <v>6</v>
      </c>
      <c r="J18" s="47">
        <v>7</v>
      </c>
      <c r="K18" s="46">
        <v>1</v>
      </c>
      <c r="L18" s="47">
        <v>299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32</v>
      </c>
      <c r="B19" s="33">
        <v>1</v>
      </c>
      <c r="C19" s="124" t="s">
        <v>16</v>
      </c>
      <c r="D19" s="124" t="s">
        <v>16</v>
      </c>
      <c r="E19" s="122">
        <v>0</v>
      </c>
      <c r="F19" s="30">
        <v>2</v>
      </c>
      <c r="G19" s="30">
        <v>2</v>
      </c>
      <c r="H19" s="33">
        <v>1</v>
      </c>
      <c r="I19" s="47">
        <v>6</v>
      </c>
      <c r="J19" s="47">
        <v>5</v>
      </c>
      <c r="K19" s="46">
        <v>1</v>
      </c>
      <c r="L19" s="47">
        <v>230</v>
      </c>
      <c r="M19" s="47">
        <v>5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45</v>
      </c>
      <c r="B20" s="30">
        <v>2</v>
      </c>
      <c r="C20" s="30">
        <v>2</v>
      </c>
      <c r="D20" s="33">
        <v>1</v>
      </c>
      <c r="E20" s="125" t="s">
        <v>16</v>
      </c>
      <c r="F20" s="125" t="s">
        <v>16</v>
      </c>
      <c r="G20" s="125" t="s">
        <v>16</v>
      </c>
      <c r="H20" s="125" t="s">
        <v>16</v>
      </c>
      <c r="I20" s="47">
        <v>5</v>
      </c>
      <c r="J20" s="47">
        <v>3</v>
      </c>
      <c r="K20" s="46">
        <v>1</v>
      </c>
      <c r="L20" s="47">
        <v>198</v>
      </c>
      <c r="M20" s="47">
        <v>3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31</v>
      </c>
      <c r="B21" s="124" t="s">
        <v>16</v>
      </c>
      <c r="C21" s="124" t="s">
        <v>16</v>
      </c>
      <c r="D21" s="124" t="s">
        <v>16</v>
      </c>
      <c r="E21" s="124" t="s">
        <v>16</v>
      </c>
      <c r="F21" s="124" t="s">
        <v>16</v>
      </c>
      <c r="G21" s="30">
        <v>2</v>
      </c>
      <c r="H21" s="122">
        <v>0</v>
      </c>
      <c r="I21" s="47">
        <v>2</v>
      </c>
      <c r="J21" s="47">
        <v>2</v>
      </c>
      <c r="K21" s="46">
        <v>1</v>
      </c>
      <c r="L21" s="47">
        <v>95</v>
      </c>
      <c r="M21" s="47">
        <v>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 x14ac:dyDescent="0.25">
      <c r="A22" s="17"/>
      <c r="B22" s="12">
        <f t="shared" ref="B22:J22" si="0">SUM(B6:B21)</f>
        <v>22</v>
      </c>
      <c r="C22" s="12">
        <f t="shared" si="0"/>
        <v>22</v>
      </c>
      <c r="D22" s="12">
        <f t="shared" si="0"/>
        <v>27</v>
      </c>
      <c r="E22" s="12">
        <f t="shared" si="0"/>
        <v>30</v>
      </c>
      <c r="F22" s="12">
        <f t="shared" si="0"/>
        <v>31</v>
      </c>
      <c r="G22" s="12">
        <f t="shared" si="0"/>
        <v>37</v>
      </c>
      <c r="H22" s="12">
        <f t="shared" si="0"/>
        <v>27</v>
      </c>
      <c r="I22" s="12">
        <f t="shared" si="0"/>
        <v>196</v>
      </c>
      <c r="J22" s="12">
        <f t="shared" si="0"/>
        <v>98</v>
      </c>
      <c r="K22" s="12"/>
      <c r="L22" s="12">
        <f>SUM(L6:L21)</f>
        <v>7078</v>
      </c>
      <c r="M22" s="12">
        <f>SUM(M6:M21)</f>
        <v>98</v>
      </c>
    </row>
    <row r="23" spans="1:26" ht="24" customHeight="1" x14ac:dyDescent="0.35">
      <c r="A23" s="18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53"/>
      <c r="L23" s="154"/>
      <c r="M23" s="154"/>
    </row>
    <row r="24" spans="1:26" ht="24" customHeight="1" x14ac:dyDescent="0.25">
      <c r="A24" s="17"/>
      <c r="B24" s="135" t="s">
        <v>141</v>
      </c>
      <c r="C24" s="135" t="s">
        <v>142</v>
      </c>
      <c r="D24" s="135" t="s">
        <v>143</v>
      </c>
      <c r="E24" s="135" t="s">
        <v>144</v>
      </c>
      <c r="F24" s="135" t="s">
        <v>145</v>
      </c>
      <c r="G24" s="135" t="s">
        <v>151</v>
      </c>
      <c r="H24" s="20"/>
      <c r="I24" s="20"/>
      <c r="J24" s="151"/>
      <c r="K24" s="156"/>
      <c r="L24" s="156"/>
      <c r="M24" s="156"/>
    </row>
    <row r="25" spans="1:26" ht="24" customHeight="1" x14ac:dyDescent="0.25">
      <c r="A25" s="17" t="s">
        <v>150</v>
      </c>
      <c r="B25" s="20">
        <v>208</v>
      </c>
      <c r="C25" s="20">
        <v>202</v>
      </c>
      <c r="D25" s="20">
        <v>104</v>
      </c>
      <c r="E25" s="20">
        <v>103</v>
      </c>
      <c r="F25" s="20">
        <v>105</v>
      </c>
      <c r="G25" s="20">
        <f>SUM(B25:F25)</f>
        <v>722</v>
      </c>
      <c r="H25" s="20"/>
      <c r="I25" s="20"/>
      <c r="J25" s="151"/>
      <c r="K25" s="156"/>
      <c r="L25" s="156"/>
      <c r="M25" s="156"/>
    </row>
    <row r="26" spans="1:26" ht="24" customHeight="1" x14ac:dyDescent="0.25">
      <c r="A26" s="17" t="s">
        <v>149</v>
      </c>
      <c r="B26" s="20">
        <v>210</v>
      </c>
      <c r="C26" s="20">
        <v>210</v>
      </c>
      <c r="D26" s="20">
        <v>105</v>
      </c>
      <c r="E26" s="20">
        <v>105</v>
      </c>
      <c r="F26" s="20">
        <v>105</v>
      </c>
      <c r="G26" s="20">
        <f>SUM(B26:F26)</f>
        <v>735</v>
      </c>
      <c r="H26" s="20"/>
      <c r="I26" s="20"/>
      <c r="J26" s="151"/>
      <c r="K26" s="156"/>
      <c r="L26" s="156"/>
      <c r="M26" s="156"/>
    </row>
    <row r="27" spans="1:26" ht="24" customHeight="1" x14ac:dyDescent="0.25">
      <c r="A27" s="17"/>
      <c r="B27" s="132">
        <f>(B25/B26)</f>
        <v>0.99047619047619051</v>
      </c>
      <c r="C27" s="132">
        <f t="shared" ref="C27:G27" si="1">(C25/C26)</f>
        <v>0.96190476190476193</v>
      </c>
      <c r="D27" s="132">
        <f t="shared" si="1"/>
        <v>0.99047619047619051</v>
      </c>
      <c r="E27" s="132">
        <f t="shared" si="1"/>
        <v>0.98095238095238091</v>
      </c>
      <c r="F27" s="132">
        <f t="shared" si="1"/>
        <v>1</v>
      </c>
      <c r="G27" s="132">
        <f t="shared" si="1"/>
        <v>0.98231292517006807</v>
      </c>
      <c r="H27" s="21"/>
      <c r="I27" s="21"/>
      <c r="J27" s="152"/>
      <c r="K27" s="156"/>
      <c r="L27" s="156"/>
      <c r="M27" s="156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155"/>
      <c r="L28" s="155"/>
      <c r="M28" s="155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6:M21">
    <sortCondition descending="1" ref="I6:I21"/>
    <sortCondition descending="1" ref="L6:L21"/>
    <sortCondition ref="A6:A21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1"/>
  <sheetViews>
    <sheetView showGridLines="0" topLeftCell="A8" zoomScale="75" zoomScaleNormal="75" workbookViewId="0">
      <selection activeCell="A8" sqref="A8:A23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40" t="s">
        <v>140</v>
      </c>
      <c r="B6" s="141">
        <v>3</v>
      </c>
      <c r="C6" s="141">
        <v>3</v>
      </c>
      <c r="D6" s="142">
        <v>2</v>
      </c>
      <c r="E6" s="141">
        <v>3</v>
      </c>
      <c r="F6" s="141">
        <v>3</v>
      </c>
      <c r="G6" s="141">
        <v>3</v>
      </c>
      <c r="H6" s="141">
        <v>3</v>
      </c>
      <c r="I6" s="143">
        <f>SUM(B6:H6)</f>
        <v>20</v>
      </c>
      <c r="J6" s="143">
        <v>7</v>
      </c>
      <c r="K6" s="144">
        <f>SUM(J6/7)</f>
        <v>1</v>
      </c>
      <c r="L6" s="143">
        <v>669</v>
      </c>
      <c r="M6" s="143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23</v>
      </c>
      <c r="B7" s="29">
        <v>3</v>
      </c>
      <c r="C7" s="29">
        <v>3</v>
      </c>
      <c r="D7" s="30">
        <v>2</v>
      </c>
      <c r="E7" s="30">
        <v>2</v>
      </c>
      <c r="F7" s="30">
        <v>2</v>
      </c>
      <c r="G7" s="30">
        <v>2</v>
      </c>
      <c r="H7" s="29">
        <v>3</v>
      </c>
      <c r="I7" s="47">
        <v>17</v>
      </c>
      <c r="J7" s="47">
        <v>7</v>
      </c>
      <c r="K7" s="46">
        <v>1</v>
      </c>
      <c r="L7" s="47">
        <v>577</v>
      </c>
      <c r="M7" s="47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41</v>
      </c>
      <c r="B8" s="125" t="s">
        <v>16</v>
      </c>
      <c r="C8" s="29">
        <v>3</v>
      </c>
      <c r="D8" s="29">
        <v>3</v>
      </c>
      <c r="E8" s="29">
        <v>3</v>
      </c>
      <c r="F8" s="33">
        <v>1</v>
      </c>
      <c r="G8" s="29">
        <v>3</v>
      </c>
      <c r="H8" s="29">
        <v>3</v>
      </c>
      <c r="I8" s="47">
        <v>16</v>
      </c>
      <c r="J8" s="47">
        <v>6</v>
      </c>
      <c r="K8" s="46">
        <v>1</v>
      </c>
      <c r="L8" s="47">
        <v>547</v>
      </c>
      <c r="M8" s="47">
        <v>6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30</v>
      </c>
      <c r="B9" s="29">
        <v>3</v>
      </c>
      <c r="C9" s="30">
        <v>2</v>
      </c>
      <c r="D9" s="30">
        <v>2</v>
      </c>
      <c r="E9" s="30">
        <v>2</v>
      </c>
      <c r="F9" s="30">
        <v>2</v>
      </c>
      <c r="G9" s="30">
        <v>2</v>
      </c>
      <c r="H9" s="29">
        <v>3</v>
      </c>
      <c r="I9" s="47">
        <v>16</v>
      </c>
      <c r="J9" s="47">
        <v>7</v>
      </c>
      <c r="K9" s="46">
        <v>1</v>
      </c>
      <c r="L9" s="47">
        <v>514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36</v>
      </c>
      <c r="B10" s="30">
        <v>2</v>
      </c>
      <c r="C10" s="30">
        <v>2</v>
      </c>
      <c r="D10" s="30">
        <v>2</v>
      </c>
      <c r="E10" s="30">
        <v>2</v>
      </c>
      <c r="F10" s="30">
        <v>2</v>
      </c>
      <c r="G10" s="30">
        <v>2</v>
      </c>
      <c r="H10" s="29">
        <v>3</v>
      </c>
      <c r="I10" s="47">
        <v>15</v>
      </c>
      <c r="J10" s="47">
        <v>7</v>
      </c>
      <c r="K10" s="46">
        <v>1</v>
      </c>
      <c r="L10" s="47">
        <v>565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12</v>
      </c>
      <c r="B11" s="30">
        <v>2</v>
      </c>
      <c r="C11" s="29">
        <v>3</v>
      </c>
      <c r="D11" s="30">
        <v>2</v>
      </c>
      <c r="E11" s="33">
        <v>1</v>
      </c>
      <c r="F11" s="30">
        <v>2</v>
      </c>
      <c r="G11" s="30">
        <v>2</v>
      </c>
      <c r="H11" s="29">
        <v>3</v>
      </c>
      <c r="I11" s="47">
        <v>15</v>
      </c>
      <c r="J11" s="47">
        <v>7</v>
      </c>
      <c r="K11" s="46">
        <v>1</v>
      </c>
      <c r="L11" s="47">
        <v>516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34</v>
      </c>
      <c r="B12" s="30">
        <v>2</v>
      </c>
      <c r="C12" s="30">
        <v>2</v>
      </c>
      <c r="D12" s="30">
        <v>2</v>
      </c>
      <c r="E12" s="33">
        <v>1</v>
      </c>
      <c r="F12" s="30">
        <v>2</v>
      </c>
      <c r="G12" s="30">
        <v>2</v>
      </c>
      <c r="H12" s="29">
        <v>3</v>
      </c>
      <c r="I12" s="47">
        <v>14</v>
      </c>
      <c r="J12" s="47">
        <v>7</v>
      </c>
      <c r="K12" s="46">
        <v>1</v>
      </c>
      <c r="L12" s="47">
        <v>514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48</v>
      </c>
      <c r="B13" s="33">
        <v>1</v>
      </c>
      <c r="C13" s="33">
        <v>1</v>
      </c>
      <c r="D13" s="29">
        <v>3</v>
      </c>
      <c r="E13" s="29">
        <v>3</v>
      </c>
      <c r="F13" s="33">
        <v>1</v>
      </c>
      <c r="G13" s="30">
        <v>2</v>
      </c>
      <c r="H13" s="29">
        <v>3</v>
      </c>
      <c r="I13" s="47">
        <f>SUM(B13:H13)</f>
        <v>14</v>
      </c>
      <c r="J13" s="47">
        <v>7</v>
      </c>
      <c r="K13" s="46">
        <f>SUM(J13/7)</f>
        <v>1</v>
      </c>
      <c r="L13" s="47">
        <v>480</v>
      </c>
      <c r="M13" s="47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40</v>
      </c>
      <c r="B14" s="29">
        <v>3</v>
      </c>
      <c r="C14" s="30">
        <v>2</v>
      </c>
      <c r="D14" s="30">
        <v>2</v>
      </c>
      <c r="E14" s="30">
        <v>2</v>
      </c>
      <c r="F14" s="131">
        <v>0</v>
      </c>
      <c r="G14" s="29">
        <v>3</v>
      </c>
      <c r="H14" s="33">
        <v>1</v>
      </c>
      <c r="I14" s="47">
        <v>13</v>
      </c>
      <c r="J14" s="47">
        <v>7</v>
      </c>
      <c r="K14" s="46">
        <v>1</v>
      </c>
      <c r="L14" s="47">
        <v>480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46</v>
      </c>
      <c r="B15" s="29">
        <v>3</v>
      </c>
      <c r="C15" s="30">
        <v>2</v>
      </c>
      <c r="D15" s="30">
        <v>2</v>
      </c>
      <c r="E15" s="30">
        <v>2</v>
      </c>
      <c r="F15" s="131">
        <v>0</v>
      </c>
      <c r="G15" s="30">
        <v>2</v>
      </c>
      <c r="H15" s="30">
        <v>2</v>
      </c>
      <c r="I15" s="47">
        <v>13</v>
      </c>
      <c r="J15" s="47">
        <v>7</v>
      </c>
      <c r="K15" s="46">
        <v>1</v>
      </c>
      <c r="L15" s="47">
        <v>458</v>
      </c>
      <c r="M15" s="47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30">
        <v>2</v>
      </c>
      <c r="C16" s="29">
        <v>3</v>
      </c>
      <c r="D16" s="131">
        <v>0</v>
      </c>
      <c r="E16" s="30">
        <v>2</v>
      </c>
      <c r="F16" s="29">
        <v>3</v>
      </c>
      <c r="G16" s="131">
        <v>0</v>
      </c>
      <c r="H16" s="30">
        <v>2</v>
      </c>
      <c r="I16" s="47">
        <v>12</v>
      </c>
      <c r="J16" s="47">
        <v>7</v>
      </c>
      <c r="K16" s="46">
        <v>1</v>
      </c>
      <c r="L16" s="47">
        <v>478</v>
      </c>
      <c r="M16" s="47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26</v>
      </c>
      <c r="B17" s="29">
        <v>3</v>
      </c>
      <c r="C17" s="33">
        <v>1</v>
      </c>
      <c r="D17" s="30">
        <v>2</v>
      </c>
      <c r="E17" s="30">
        <v>2</v>
      </c>
      <c r="F17" s="30">
        <v>2</v>
      </c>
      <c r="G17" s="131">
        <v>0</v>
      </c>
      <c r="H17" s="30">
        <v>2</v>
      </c>
      <c r="I17" s="47">
        <v>12</v>
      </c>
      <c r="J17" s="47">
        <v>7</v>
      </c>
      <c r="K17" s="46">
        <v>1</v>
      </c>
      <c r="L17" s="47">
        <v>424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28</v>
      </c>
      <c r="B18" s="29">
        <v>3</v>
      </c>
      <c r="C18" s="30">
        <v>2</v>
      </c>
      <c r="D18" s="30">
        <v>2</v>
      </c>
      <c r="E18" s="33">
        <v>1</v>
      </c>
      <c r="F18" s="33">
        <v>1</v>
      </c>
      <c r="G18" s="30">
        <v>2</v>
      </c>
      <c r="H18" s="33">
        <v>1</v>
      </c>
      <c r="I18" s="47">
        <v>12</v>
      </c>
      <c r="J18" s="47">
        <v>7</v>
      </c>
      <c r="K18" s="46">
        <v>1</v>
      </c>
      <c r="L18" s="47">
        <v>419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35</v>
      </c>
      <c r="B19" s="30">
        <v>2</v>
      </c>
      <c r="C19" s="30">
        <v>2</v>
      </c>
      <c r="D19" s="30">
        <v>2</v>
      </c>
      <c r="E19" s="33">
        <v>1</v>
      </c>
      <c r="F19" s="30">
        <v>2</v>
      </c>
      <c r="G19" s="131">
        <v>0</v>
      </c>
      <c r="H19" s="30">
        <v>2</v>
      </c>
      <c r="I19" s="47">
        <v>11</v>
      </c>
      <c r="J19" s="47">
        <v>7</v>
      </c>
      <c r="K19" s="46">
        <v>1</v>
      </c>
      <c r="L19" s="47">
        <v>457</v>
      </c>
      <c r="M19" s="47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126</v>
      </c>
      <c r="B20" s="29">
        <v>3</v>
      </c>
      <c r="C20" s="131">
        <v>0</v>
      </c>
      <c r="D20" s="33">
        <v>1</v>
      </c>
      <c r="E20" s="30">
        <v>2</v>
      </c>
      <c r="F20" s="33">
        <v>1</v>
      </c>
      <c r="G20" s="29">
        <v>3</v>
      </c>
      <c r="H20" s="33">
        <v>1</v>
      </c>
      <c r="I20" s="47">
        <v>11</v>
      </c>
      <c r="J20" s="47">
        <v>7</v>
      </c>
      <c r="K20" s="46">
        <v>1</v>
      </c>
      <c r="L20" s="47">
        <v>444</v>
      </c>
      <c r="M20" s="47"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185</v>
      </c>
      <c r="B21" s="122">
        <v>0</v>
      </c>
      <c r="C21" s="124" t="s">
        <v>16</v>
      </c>
      <c r="D21" s="30">
        <v>2</v>
      </c>
      <c r="E21" s="30">
        <v>2</v>
      </c>
      <c r="F21" s="30">
        <v>2</v>
      </c>
      <c r="G21" s="30">
        <v>2</v>
      </c>
      <c r="H21" s="29">
        <v>3</v>
      </c>
      <c r="I21" s="47">
        <v>11</v>
      </c>
      <c r="J21" s="47">
        <v>6</v>
      </c>
      <c r="K21" s="46">
        <v>1</v>
      </c>
      <c r="L21" s="47">
        <v>369</v>
      </c>
      <c r="M21" s="47">
        <v>6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21</v>
      </c>
      <c r="B22" s="130" t="s">
        <v>16</v>
      </c>
      <c r="C22" s="130" t="s">
        <v>16</v>
      </c>
      <c r="D22" s="130" t="s">
        <v>16</v>
      </c>
      <c r="E22" s="130" t="s">
        <v>16</v>
      </c>
      <c r="F22" s="30">
        <v>2</v>
      </c>
      <c r="G22" s="29">
        <v>3</v>
      </c>
      <c r="H22" s="29">
        <v>3</v>
      </c>
      <c r="I22" s="47">
        <v>8</v>
      </c>
      <c r="J22" s="47">
        <v>3</v>
      </c>
      <c r="K22" s="46">
        <v>1</v>
      </c>
      <c r="L22" s="47">
        <v>293</v>
      </c>
      <c r="M22" s="47">
        <v>3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22</v>
      </c>
      <c r="B23" s="130" t="s">
        <v>16</v>
      </c>
      <c r="C23" s="130" t="s">
        <v>16</v>
      </c>
      <c r="D23" s="130" t="s">
        <v>16</v>
      </c>
      <c r="E23" s="130" t="s">
        <v>16</v>
      </c>
      <c r="F23" s="130" t="s">
        <v>16</v>
      </c>
      <c r="G23" s="130" t="s">
        <v>16</v>
      </c>
      <c r="H23" s="29">
        <v>3</v>
      </c>
      <c r="I23" s="47">
        <v>3</v>
      </c>
      <c r="J23" s="47">
        <v>1</v>
      </c>
      <c r="K23" s="46">
        <v>1</v>
      </c>
      <c r="L23" s="47">
        <v>100</v>
      </c>
      <c r="M23" s="47">
        <v>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4" customHeight="1" x14ac:dyDescent="0.25">
      <c r="A24" s="17"/>
      <c r="B24" s="12">
        <f t="shared" ref="B24:J24" si="0">SUM(B6:B23)</f>
        <v>35</v>
      </c>
      <c r="C24" s="12">
        <f t="shared" si="0"/>
        <v>31</v>
      </c>
      <c r="D24" s="12">
        <f t="shared" si="0"/>
        <v>31</v>
      </c>
      <c r="E24" s="12">
        <f t="shared" si="0"/>
        <v>31</v>
      </c>
      <c r="F24" s="12">
        <f t="shared" si="0"/>
        <v>28</v>
      </c>
      <c r="G24" s="12">
        <f t="shared" si="0"/>
        <v>33</v>
      </c>
      <c r="H24" s="12">
        <f t="shared" si="0"/>
        <v>44</v>
      </c>
      <c r="I24" s="12">
        <f t="shared" si="0"/>
        <v>233</v>
      </c>
      <c r="J24" s="12">
        <f t="shared" si="0"/>
        <v>114</v>
      </c>
      <c r="K24" s="12"/>
      <c r="L24" s="12">
        <f>SUM(L6:L23)</f>
        <v>8304</v>
      </c>
      <c r="M24" s="12">
        <f>SUM(M6:M23)</f>
        <v>114</v>
      </c>
    </row>
    <row r="25" spans="1:26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53"/>
      <c r="L25" s="154"/>
      <c r="M25" s="154"/>
    </row>
    <row r="26" spans="1:26" ht="24" customHeight="1" x14ac:dyDescent="0.25">
      <c r="A26" s="17"/>
      <c r="B26" s="135" t="s">
        <v>141</v>
      </c>
      <c r="C26" s="135" t="s">
        <v>142</v>
      </c>
      <c r="D26" s="135" t="s">
        <v>143</v>
      </c>
      <c r="E26" s="135" t="s">
        <v>144</v>
      </c>
      <c r="F26" s="135" t="s">
        <v>145</v>
      </c>
      <c r="G26" s="135" t="s">
        <v>151</v>
      </c>
      <c r="H26" s="20"/>
      <c r="I26" s="20"/>
      <c r="J26" s="151"/>
      <c r="K26" s="156"/>
      <c r="L26" s="156"/>
      <c r="M26" s="156"/>
    </row>
    <row r="27" spans="1:26" ht="24" customHeight="1" x14ac:dyDescent="0.25">
      <c r="A27" s="17" t="s">
        <v>150</v>
      </c>
      <c r="B27" s="20">
        <v>210</v>
      </c>
      <c r="C27" s="20">
        <v>198</v>
      </c>
      <c r="D27" s="20">
        <v>101</v>
      </c>
      <c r="E27" s="20">
        <v>100</v>
      </c>
      <c r="F27" s="20">
        <v>95</v>
      </c>
      <c r="G27" s="20">
        <f>SUM(B27:F27)</f>
        <v>704</v>
      </c>
      <c r="H27" s="20"/>
      <c r="I27" s="20"/>
      <c r="J27" s="151"/>
      <c r="K27" s="156"/>
      <c r="L27" s="156"/>
      <c r="M27" s="156"/>
    </row>
    <row r="28" spans="1:26" ht="24" customHeight="1" x14ac:dyDescent="0.25">
      <c r="A28" s="17" t="s">
        <v>149</v>
      </c>
      <c r="B28" s="20">
        <v>210</v>
      </c>
      <c r="C28" s="20">
        <v>210</v>
      </c>
      <c r="D28" s="20">
        <v>105</v>
      </c>
      <c r="E28" s="20">
        <v>105</v>
      </c>
      <c r="F28" s="20">
        <v>105</v>
      </c>
      <c r="G28" s="20">
        <f>SUM(B28:F28)</f>
        <v>735</v>
      </c>
      <c r="H28" s="20"/>
      <c r="I28" s="20"/>
      <c r="J28" s="151"/>
      <c r="K28" s="156"/>
      <c r="L28" s="156"/>
      <c r="M28" s="156"/>
    </row>
    <row r="29" spans="1:26" ht="24" customHeight="1" x14ac:dyDescent="0.25">
      <c r="A29" s="17"/>
      <c r="B29" s="132">
        <f>(B27/B28)</f>
        <v>1</v>
      </c>
      <c r="C29" s="132">
        <f t="shared" ref="C29:G29" si="1">(C27/C28)</f>
        <v>0.94285714285714284</v>
      </c>
      <c r="D29" s="132">
        <f t="shared" si="1"/>
        <v>0.96190476190476193</v>
      </c>
      <c r="E29" s="132">
        <f t="shared" si="1"/>
        <v>0.95238095238095233</v>
      </c>
      <c r="F29" s="132">
        <f t="shared" si="1"/>
        <v>0.90476190476190477</v>
      </c>
      <c r="G29" s="132">
        <f t="shared" si="1"/>
        <v>0.95782312925170066</v>
      </c>
      <c r="H29" s="21"/>
      <c r="I29" s="21"/>
      <c r="J29" s="152"/>
      <c r="K29" s="156"/>
      <c r="L29" s="156"/>
      <c r="M29" s="156"/>
    </row>
    <row r="30" spans="1:26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155"/>
      <c r="L30" s="155"/>
      <c r="M30" s="155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sortState ref="A6:M23">
    <sortCondition descending="1" ref="I6:I23"/>
    <sortCondition descending="1" ref="L6:L23"/>
    <sortCondition ref="A6:A23"/>
  </sortState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0"/>
  <sheetViews>
    <sheetView showGridLines="0" topLeftCell="A8" zoomScale="75" zoomScaleNormal="75" workbookViewId="0">
      <selection activeCell="A6" sqref="A6:A2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40" t="s">
        <v>140</v>
      </c>
      <c r="B6" s="141">
        <v>3</v>
      </c>
      <c r="C6" s="142">
        <v>2</v>
      </c>
      <c r="D6" s="141">
        <v>3</v>
      </c>
      <c r="E6" s="142">
        <v>2</v>
      </c>
      <c r="F6" s="141">
        <v>3</v>
      </c>
      <c r="G6" s="142">
        <v>2</v>
      </c>
      <c r="H6" s="141">
        <v>3</v>
      </c>
      <c r="I6" s="143">
        <f>SUM(B6:H6)</f>
        <v>18</v>
      </c>
      <c r="J6" s="143">
        <v>7</v>
      </c>
      <c r="K6" s="144">
        <f>SUM(J6/7)</f>
        <v>1</v>
      </c>
      <c r="L6" s="143">
        <v>637</v>
      </c>
      <c r="M6" s="143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26</v>
      </c>
      <c r="B7" s="30">
        <v>2</v>
      </c>
      <c r="C7" s="30">
        <v>2</v>
      </c>
      <c r="D7" s="30">
        <v>2</v>
      </c>
      <c r="E7" s="29">
        <v>3</v>
      </c>
      <c r="F7" s="29">
        <v>3</v>
      </c>
      <c r="G7" s="29">
        <v>3</v>
      </c>
      <c r="H7" s="30">
        <v>2</v>
      </c>
      <c r="I7" s="47">
        <v>17</v>
      </c>
      <c r="J7" s="47">
        <v>7</v>
      </c>
      <c r="K7" s="46">
        <v>1</v>
      </c>
      <c r="L7" s="47">
        <v>573</v>
      </c>
      <c r="M7" s="47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29">
        <v>3</v>
      </c>
      <c r="C8" s="30">
        <v>2</v>
      </c>
      <c r="D8" s="30">
        <v>2</v>
      </c>
      <c r="E8" s="30">
        <v>2</v>
      </c>
      <c r="F8" s="30">
        <v>2</v>
      </c>
      <c r="G8" s="30">
        <v>2</v>
      </c>
      <c r="H8" s="29">
        <v>3</v>
      </c>
      <c r="I8" s="47">
        <v>16</v>
      </c>
      <c r="J8" s="47">
        <v>7</v>
      </c>
      <c r="K8" s="46">
        <v>1</v>
      </c>
      <c r="L8" s="47">
        <v>579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36</v>
      </c>
      <c r="B9" s="30">
        <v>2</v>
      </c>
      <c r="C9" s="30">
        <v>2</v>
      </c>
      <c r="D9" s="30">
        <v>2</v>
      </c>
      <c r="E9" s="33">
        <v>1</v>
      </c>
      <c r="F9" s="29">
        <v>3</v>
      </c>
      <c r="G9" s="30">
        <v>2</v>
      </c>
      <c r="H9" s="29">
        <v>3</v>
      </c>
      <c r="I9" s="47">
        <v>15</v>
      </c>
      <c r="J9" s="47">
        <v>7</v>
      </c>
      <c r="K9" s="46">
        <v>1</v>
      </c>
      <c r="L9" s="47">
        <v>504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23</v>
      </c>
      <c r="B10" s="30">
        <v>2</v>
      </c>
      <c r="C10" s="33">
        <v>1</v>
      </c>
      <c r="D10" s="33">
        <v>1</v>
      </c>
      <c r="E10" s="30">
        <v>2</v>
      </c>
      <c r="F10" s="30">
        <v>2</v>
      </c>
      <c r="G10" s="30">
        <v>2</v>
      </c>
      <c r="H10" s="33">
        <v>1</v>
      </c>
      <c r="I10" s="47">
        <v>11</v>
      </c>
      <c r="J10" s="47">
        <v>7</v>
      </c>
      <c r="K10" s="46">
        <v>1</v>
      </c>
      <c r="L10" s="47">
        <v>342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33</v>
      </c>
      <c r="B11" s="33">
        <v>1</v>
      </c>
      <c r="C11" s="33">
        <v>1</v>
      </c>
      <c r="D11" s="131">
        <v>0</v>
      </c>
      <c r="E11" s="30">
        <v>2</v>
      </c>
      <c r="F11" s="33">
        <v>1</v>
      </c>
      <c r="G11" s="30">
        <v>2</v>
      </c>
      <c r="H11" s="30">
        <v>2</v>
      </c>
      <c r="I11" s="47">
        <v>9</v>
      </c>
      <c r="J11" s="47">
        <v>7</v>
      </c>
      <c r="K11" s="46">
        <v>1</v>
      </c>
      <c r="L11" s="47">
        <v>340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30</v>
      </c>
      <c r="B12" s="131">
        <v>0</v>
      </c>
      <c r="C12" s="131">
        <v>0</v>
      </c>
      <c r="D12" s="30">
        <v>2</v>
      </c>
      <c r="E12" s="30">
        <v>2</v>
      </c>
      <c r="F12" s="33">
        <v>1</v>
      </c>
      <c r="G12" s="30">
        <v>2</v>
      </c>
      <c r="H12" s="30">
        <v>2</v>
      </c>
      <c r="I12" s="47">
        <v>9</v>
      </c>
      <c r="J12" s="47">
        <v>7</v>
      </c>
      <c r="K12" s="46">
        <v>1</v>
      </c>
      <c r="L12" s="47">
        <v>340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29</v>
      </c>
      <c r="B13" s="33">
        <v>1</v>
      </c>
      <c r="C13" s="122">
        <v>0</v>
      </c>
      <c r="D13" s="33">
        <v>1</v>
      </c>
      <c r="E13" s="30">
        <v>2</v>
      </c>
      <c r="F13" s="30">
        <v>2</v>
      </c>
      <c r="G13" s="122">
        <v>0</v>
      </c>
      <c r="H13" s="30">
        <v>2</v>
      </c>
      <c r="I13" s="47">
        <v>8</v>
      </c>
      <c r="J13" s="47">
        <v>7</v>
      </c>
      <c r="K13" s="46">
        <v>1</v>
      </c>
      <c r="L13" s="47">
        <v>328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48</v>
      </c>
      <c r="B14" s="30">
        <v>2</v>
      </c>
      <c r="C14" s="29">
        <v>3</v>
      </c>
      <c r="D14" s="30">
        <v>2</v>
      </c>
      <c r="E14" s="130" t="s">
        <v>16</v>
      </c>
      <c r="F14" s="130" t="s">
        <v>16</v>
      </c>
      <c r="G14" s="130" t="s">
        <v>16</v>
      </c>
      <c r="H14" s="130" t="s">
        <v>16</v>
      </c>
      <c r="I14" s="47">
        <f>SUM(B14:H14)</f>
        <v>7</v>
      </c>
      <c r="J14" s="47">
        <v>3</v>
      </c>
      <c r="K14" s="46">
        <f>SUM(J14/3)</f>
        <v>1</v>
      </c>
      <c r="L14" s="47">
        <v>276</v>
      </c>
      <c r="M14" s="47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3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35</v>
      </c>
      <c r="B15" s="131">
        <v>0</v>
      </c>
      <c r="C15" s="33">
        <v>1</v>
      </c>
      <c r="D15" s="33">
        <v>1</v>
      </c>
      <c r="E15" s="33">
        <v>1</v>
      </c>
      <c r="F15" s="33">
        <v>1</v>
      </c>
      <c r="G15" s="30">
        <v>2</v>
      </c>
      <c r="H15" s="131">
        <v>0</v>
      </c>
      <c r="I15" s="47">
        <v>6</v>
      </c>
      <c r="J15" s="47">
        <v>7</v>
      </c>
      <c r="K15" s="46">
        <v>1</v>
      </c>
      <c r="L15" s="47">
        <v>311</v>
      </c>
      <c r="M15" s="47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32</v>
      </c>
      <c r="B16" s="130" t="s">
        <v>16</v>
      </c>
      <c r="C16" s="130" t="s">
        <v>16</v>
      </c>
      <c r="D16" s="30">
        <v>2</v>
      </c>
      <c r="E16" s="33">
        <v>1</v>
      </c>
      <c r="F16" s="30">
        <v>2</v>
      </c>
      <c r="G16" s="33">
        <v>1</v>
      </c>
      <c r="H16" s="130" t="s">
        <v>16</v>
      </c>
      <c r="I16" s="47">
        <v>6</v>
      </c>
      <c r="J16" s="47">
        <v>4</v>
      </c>
      <c r="K16" s="46">
        <v>1</v>
      </c>
      <c r="L16" s="47">
        <v>227</v>
      </c>
      <c r="M16" s="47">
        <v>4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40</v>
      </c>
      <c r="B17" s="125" t="s">
        <v>16</v>
      </c>
      <c r="C17" s="125" t="s">
        <v>16</v>
      </c>
      <c r="D17" s="125" t="s">
        <v>16</v>
      </c>
      <c r="E17" s="125" t="s">
        <v>16</v>
      </c>
      <c r="F17" s="125" t="s">
        <v>16</v>
      </c>
      <c r="G17" s="29">
        <v>3</v>
      </c>
      <c r="H17" s="30">
        <v>2</v>
      </c>
      <c r="I17" s="47">
        <v>5</v>
      </c>
      <c r="J17" s="47">
        <v>2</v>
      </c>
      <c r="K17" s="46">
        <v>1</v>
      </c>
      <c r="L17" s="47">
        <v>195</v>
      </c>
      <c r="M17" s="47">
        <v>2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41</v>
      </c>
      <c r="B18" s="125" t="s">
        <v>16</v>
      </c>
      <c r="C18" s="125" t="s">
        <v>16</v>
      </c>
      <c r="D18" s="125" t="s">
        <v>16</v>
      </c>
      <c r="E18" s="125" t="s">
        <v>16</v>
      </c>
      <c r="F18" s="125" t="s">
        <v>16</v>
      </c>
      <c r="G18" s="29">
        <v>3</v>
      </c>
      <c r="H18" s="30">
        <v>2</v>
      </c>
      <c r="I18" s="47">
        <v>5</v>
      </c>
      <c r="J18" s="47">
        <v>2</v>
      </c>
      <c r="K18" s="46">
        <v>1</v>
      </c>
      <c r="L18" s="47">
        <v>170</v>
      </c>
      <c r="M18" s="47">
        <v>2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46</v>
      </c>
      <c r="B19" s="125" t="s">
        <v>16</v>
      </c>
      <c r="C19" s="125" t="s">
        <v>16</v>
      </c>
      <c r="D19" s="125" t="s">
        <v>16</v>
      </c>
      <c r="E19" s="125" t="s">
        <v>16</v>
      </c>
      <c r="F19" s="125" t="s">
        <v>16</v>
      </c>
      <c r="G19" s="29">
        <v>3</v>
      </c>
      <c r="H19" s="30">
        <v>2</v>
      </c>
      <c r="I19" s="47">
        <v>5</v>
      </c>
      <c r="J19" s="47">
        <v>2</v>
      </c>
      <c r="K19" s="46">
        <v>1</v>
      </c>
      <c r="L19" s="47">
        <v>164</v>
      </c>
      <c r="M19" s="47">
        <v>2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34</v>
      </c>
      <c r="B20" s="131">
        <v>0</v>
      </c>
      <c r="C20" s="131">
        <v>0</v>
      </c>
      <c r="D20" s="131">
        <v>0</v>
      </c>
      <c r="E20" s="33">
        <v>1</v>
      </c>
      <c r="F20" s="131">
        <v>0</v>
      </c>
      <c r="G20" s="30">
        <v>2</v>
      </c>
      <c r="H20" s="33">
        <v>1</v>
      </c>
      <c r="I20" s="47">
        <v>4</v>
      </c>
      <c r="J20" s="47">
        <v>7</v>
      </c>
      <c r="K20" s="46">
        <v>1</v>
      </c>
      <c r="L20" s="47">
        <v>308</v>
      </c>
      <c r="M20" s="47"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126</v>
      </c>
      <c r="B21" s="125" t="s">
        <v>16</v>
      </c>
      <c r="C21" s="125" t="s">
        <v>16</v>
      </c>
      <c r="D21" s="125" t="s">
        <v>16</v>
      </c>
      <c r="E21" s="125" t="s">
        <v>16</v>
      </c>
      <c r="F21" s="125" t="s">
        <v>16</v>
      </c>
      <c r="G21" s="30">
        <v>2</v>
      </c>
      <c r="H21" s="30">
        <v>2</v>
      </c>
      <c r="I21" s="47">
        <v>4</v>
      </c>
      <c r="J21" s="47">
        <v>2</v>
      </c>
      <c r="K21" s="46">
        <v>1</v>
      </c>
      <c r="L21" s="47">
        <v>111</v>
      </c>
      <c r="M21" s="47">
        <v>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28</v>
      </c>
      <c r="B22" s="125" t="s">
        <v>16</v>
      </c>
      <c r="C22" s="125" t="s">
        <v>16</v>
      </c>
      <c r="D22" s="125" t="s">
        <v>16</v>
      </c>
      <c r="E22" s="125" t="s">
        <v>16</v>
      </c>
      <c r="F22" s="125" t="s">
        <v>16</v>
      </c>
      <c r="G22" s="33">
        <v>1</v>
      </c>
      <c r="H22" s="33">
        <v>1</v>
      </c>
      <c r="I22" s="47">
        <v>2</v>
      </c>
      <c r="J22" s="47">
        <v>2</v>
      </c>
      <c r="K22" s="46">
        <v>1</v>
      </c>
      <c r="L22" s="47">
        <v>102</v>
      </c>
      <c r="M22" s="47">
        <v>2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4" customHeight="1" x14ac:dyDescent="0.25">
      <c r="A23" s="17"/>
      <c r="B23" s="12">
        <f t="shared" ref="B23:J23" si="0">SUM(B6:B22)</f>
        <v>16</v>
      </c>
      <c r="C23" s="12">
        <f t="shared" si="0"/>
        <v>14</v>
      </c>
      <c r="D23" s="12">
        <f t="shared" si="0"/>
        <v>18</v>
      </c>
      <c r="E23" s="12">
        <f t="shared" si="0"/>
        <v>19</v>
      </c>
      <c r="F23" s="12">
        <f t="shared" si="0"/>
        <v>20</v>
      </c>
      <c r="G23" s="12">
        <f t="shared" si="0"/>
        <v>32</v>
      </c>
      <c r="H23" s="12">
        <f t="shared" si="0"/>
        <v>28</v>
      </c>
      <c r="I23" s="12">
        <f t="shared" si="0"/>
        <v>147</v>
      </c>
      <c r="J23" s="12">
        <f t="shared" si="0"/>
        <v>87</v>
      </c>
      <c r="K23" s="12"/>
      <c r="L23" s="12">
        <f>SUM(L6:L22)</f>
        <v>5507</v>
      </c>
      <c r="M23" s="12">
        <f>SUM(M6:M22)</f>
        <v>87</v>
      </c>
    </row>
    <row r="24" spans="1:26" ht="24" customHeight="1" x14ac:dyDescent="0.35">
      <c r="A24" s="18" t="s">
        <v>130</v>
      </c>
      <c r="B24" s="19"/>
      <c r="C24" s="19"/>
      <c r="D24" s="19"/>
      <c r="E24" s="19"/>
      <c r="F24" s="19"/>
      <c r="G24" s="19"/>
      <c r="H24" s="19"/>
      <c r="I24" s="19"/>
      <c r="J24" s="19"/>
      <c r="K24" s="153"/>
      <c r="L24" s="154"/>
      <c r="M24" s="154"/>
    </row>
    <row r="25" spans="1:26" ht="24" customHeight="1" x14ac:dyDescent="0.25">
      <c r="A25" s="17"/>
      <c r="B25" s="135" t="s">
        <v>141</v>
      </c>
      <c r="C25" s="135" t="s">
        <v>142</v>
      </c>
      <c r="D25" s="135" t="s">
        <v>143</v>
      </c>
      <c r="E25" s="135" t="s">
        <v>144</v>
      </c>
      <c r="F25" s="135" t="s">
        <v>145</v>
      </c>
      <c r="G25" s="135" t="s">
        <v>151</v>
      </c>
      <c r="H25" s="20"/>
      <c r="I25" s="20"/>
      <c r="J25" s="151"/>
      <c r="K25" s="156"/>
      <c r="L25" s="156"/>
      <c r="M25" s="156"/>
    </row>
    <row r="26" spans="1:26" ht="24" customHeight="1" x14ac:dyDescent="0.25">
      <c r="A26" s="17" t="s">
        <v>150</v>
      </c>
      <c r="B26" s="20">
        <v>204</v>
      </c>
      <c r="C26" s="20">
        <v>204</v>
      </c>
      <c r="D26" s="20">
        <v>105</v>
      </c>
      <c r="E26" s="20">
        <v>103</v>
      </c>
      <c r="F26" s="20">
        <v>89</v>
      </c>
      <c r="G26" s="20">
        <f>SUM(B26:F26)</f>
        <v>705</v>
      </c>
      <c r="H26" s="20"/>
      <c r="I26" s="20"/>
      <c r="J26" s="151"/>
      <c r="K26" s="156"/>
      <c r="L26" s="156"/>
      <c r="M26" s="156"/>
    </row>
    <row r="27" spans="1:26" ht="24" customHeight="1" x14ac:dyDescent="0.25">
      <c r="A27" s="17" t="s">
        <v>149</v>
      </c>
      <c r="B27" s="20">
        <v>210</v>
      </c>
      <c r="C27" s="20">
        <v>210</v>
      </c>
      <c r="D27" s="20">
        <v>105</v>
      </c>
      <c r="E27" s="20">
        <v>105</v>
      </c>
      <c r="F27" s="20">
        <v>105</v>
      </c>
      <c r="G27" s="20">
        <f>SUM(B27:F27)</f>
        <v>735</v>
      </c>
      <c r="H27" s="20"/>
      <c r="I27" s="20"/>
      <c r="J27" s="151"/>
      <c r="K27" s="156"/>
      <c r="L27" s="156"/>
      <c r="M27" s="156"/>
    </row>
    <row r="28" spans="1:26" ht="24" customHeight="1" x14ac:dyDescent="0.25">
      <c r="A28" s="17"/>
      <c r="B28" s="132">
        <f>(B26/B27)</f>
        <v>0.97142857142857142</v>
      </c>
      <c r="C28" s="132">
        <f t="shared" ref="C28:G28" si="1">(C26/C27)</f>
        <v>0.97142857142857142</v>
      </c>
      <c r="D28" s="132">
        <f t="shared" si="1"/>
        <v>1</v>
      </c>
      <c r="E28" s="132">
        <f t="shared" si="1"/>
        <v>0.98095238095238091</v>
      </c>
      <c r="F28" s="132">
        <f t="shared" si="1"/>
        <v>0.84761904761904761</v>
      </c>
      <c r="G28" s="132">
        <f t="shared" si="1"/>
        <v>0.95918367346938771</v>
      </c>
      <c r="H28" s="21"/>
      <c r="I28" s="21"/>
      <c r="J28" s="152"/>
      <c r="K28" s="156"/>
      <c r="L28" s="156"/>
      <c r="M28" s="156"/>
    </row>
    <row r="29" spans="1:26" ht="24" customHeight="1" x14ac:dyDescent="0.25">
      <c r="A29" s="17"/>
      <c r="B29" s="20"/>
      <c r="C29" s="20"/>
      <c r="D29" s="20"/>
      <c r="E29" s="21"/>
      <c r="F29" s="21"/>
      <c r="G29" s="21"/>
      <c r="H29" s="21"/>
      <c r="I29" s="21"/>
      <c r="J29" s="21"/>
      <c r="K29" s="155"/>
      <c r="L29" s="155"/>
      <c r="M29" s="155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16.5" customHeight="1" x14ac:dyDescent="0.25">
      <c r="A31" s="22"/>
      <c r="B31" s="23"/>
      <c r="C31" s="23"/>
      <c r="D31" s="23"/>
      <c r="E31" s="23"/>
      <c r="F31" s="24" t="s">
        <v>24</v>
      </c>
      <c r="G31" s="24"/>
      <c r="H31" s="24"/>
      <c r="I31" s="24"/>
      <c r="J31" s="24"/>
      <c r="K31" s="24"/>
      <c r="L31" s="23"/>
      <c r="M31" s="23"/>
    </row>
    <row r="32" spans="1:26" ht="12.75" customHeight="1" x14ac:dyDescent="0.2"/>
    <row r="33" spans="2:14" ht="12.75" customHeight="1" x14ac:dyDescent="0.2"/>
    <row r="34" spans="2:14" ht="12.75" customHeight="1" x14ac:dyDescent="0.2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</row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sortState ref="A6:M22">
    <sortCondition descending="1" ref="I6:I22"/>
    <sortCondition descending="1" ref="L6:L22"/>
    <sortCondition ref="A6:A22"/>
  </sortState>
  <mergeCells count="2">
    <mergeCell ref="A2:M2"/>
    <mergeCell ref="B34:N34"/>
  </mergeCells>
  <pageMargins left="0.7" right="0.7" top="0.75" bottom="0.75" header="0" footer="0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7"/>
  <sheetViews>
    <sheetView showGridLines="0" topLeftCell="A2" zoomScale="75" zoomScaleNormal="75" workbookViewId="0">
      <selection activeCell="A6" sqref="A6:M1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182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40" t="s">
        <v>140</v>
      </c>
      <c r="B6" s="142">
        <v>2</v>
      </c>
      <c r="C6" s="141">
        <v>3</v>
      </c>
      <c r="D6" s="141">
        <v>3</v>
      </c>
      <c r="E6" s="142">
        <v>2</v>
      </c>
      <c r="F6" s="141">
        <v>3</v>
      </c>
      <c r="G6" s="142">
        <v>2</v>
      </c>
      <c r="H6" s="142">
        <v>2</v>
      </c>
      <c r="I6" s="143">
        <f>SUM(B6:H6)</f>
        <v>17</v>
      </c>
      <c r="J6" s="143">
        <v>7</v>
      </c>
      <c r="K6" s="144">
        <f>SUM(J6/7)</f>
        <v>1</v>
      </c>
      <c r="L6" s="143">
        <v>596</v>
      </c>
      <c r="M6" s="143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30</v>
      </c>
      <c r="B7" s="30">
        <v>2</v>
      </c>
      <c r="C7" s="29">
        <v>3</v>
      </c>
      <c r="D7" s="30">
        <v>2</v>
      </c>
      <c r="E7" s="30">
        <v>2</v>
      </c>
      <c r="F7" s="30">
        <v>2</v>
      </c>
      <c r="G7" s="29">
        <v>3</v>
      </c>
      <c r="H7" s="30">
        <v>2</v>
      </c>
      <c r="I7" s="47">
        <v>16</v>
      </c>
      <c r="J7" s="47">
        <v>7</v>
      </c>
      <c r="K7" s="46">
        <v>1</v>
      </c>
      <c r="L7" s="47">
        <v>541</v>
      </c>
      <c r="M7" s="47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29">
        <v>3</v>
      </c>
      <c r="C8" s="30">
        <v>2</v>
      </c>
      <c r="D8" s="30">
        <v>2</v>
      </c>
      <c r="E8" s="30">
        <v>2</v>
      </c>
      <c r="F8" s="30">
        <v>2</v>
      </c>
      <c r="G8" s="29">
        <v>3</v>
      </c>
      <c r="H8" s="30">
        <v>2</v>
      </c>
      <c r="I8" s="47">
        <f>SUM(B8:H8)</f>
        <v>16</v>
      </c>
      <c r="J8" s="47">
        <v>7</v>
      </c>
      <c r="K8" s="46">
        <f>SUM(J8/7)</f>
        <v>1</v>
      </c>
      <c r="L8" s="47">
        <v>532</v>
      </c>
      <c r="M8" s="47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31</v>
      </c>
      <c r="B9" s="33">
        <v>1</v>
      </c>
      <c r="C9" s="29">
        <v>3</v>
      </c>
      <c r="D9" s="30">
        <v>2</v>
      </c>
      <c r="E9" s="29">
        <v>3</v>
      </c>
      <c r="F9" s="30">
        <v>2</v>
      </c>
      <c r="G9" s="29">
        <v>3</v>
      </c>
      <c r="H9" s="30">
        <v>2</v>
      </c>
      <c r="I9" s="47">
        <v>16</v>
      </c>
      <c r="J9" s="47">
        <v>7</v>
      </c>
      <c r="K9" s="46">
        <v>1</v>
      </c>
      <c r="L9" s="47">
        <v>504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34</v>
      </c>
      <c r="B10" s="30">
        <v>2</v>
      </c>
      <c r="C10" s="30">
        <v>2</v>
      </c>
      <c r="D10" s="30">
        <v>2</v>
      </c>
      <c r="E10" s="29">
        <v>3</v>
      </c>
      <c r="F10" s="30">
        <v>2</v>
      </c>
      <c r="G10" s="30">
        <v>2</v>
      </c>
      <c r="H10" s="33">
        <v>1</v>
      </c>
      <c r="I10" s="47">
        <v>14</v>
      </c>
      <c r="J10" s="47">
        <v>7</v>
      </c>
      <c r="K10" s="46">
        <v>1</v>
      </c>
      <c r="L10" s="47">
        <v>472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12</v>
      </c>
      <c r="B11" s="33">
        <v>1</v>
      </c>
      <c r="C11" s="30">
        <v>2</v>
      </c>
      <c r="D11" s="30">
        <v>2</v>
      </c>
      <c r="E11" s="30">
        <v>2</v>
      </c>
      <c r="F11" s="30">
        <v>2</v>
      </c>
      <c r="G11" s="30">
        <v>2</v>
      </c>
      <c r="H11" s="33">
        <v>1</v>
      </c>
      <c r="I11" s="47">
        <v>12</v>
      </c>
      <c r="J11" s="47">
        <v>7</v>
      </c>
      <c r="K11" s="46">
        <v>1</v>
      </c>
      <c r="L11" s="47">
        <v>465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33</v>
      </c>
      <c r="B12" s="33">
        <v>1</v>
      </c>
      <c r="C12" s="30">
        <v>2</v>
      </c>
      <c r="D12" s="33">
        <v>1</v>
      </c>
      <c r="E12" s="30">
        <v>2</v>
      </c>
      <c r="F12" s="30">
        <v>2</v>
      </c>
      <c r="G12" s="29">
        <v>3</v>
      </c>
      <c r="H12" s="33">
        <v>1</v>
      </c>
      <c r="I12" s="47">
        <v>12</v>
      </c>
      <c r="J12" s="47">
        <v>7</v>
      </c>
      <c r="K12" s="46">
        <v>1</v>
      </c>
      <c r="L12" s="47">
        <v>453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48</v>
      </c>
      <c r="B13" s="30">
        <v>2</v>
      </c>
      <c r="C13" s="30">
        <v>2</v>
      </c>
      <c r="D13" s="30">
        <v>2</v>
      </c>
      <c r="E13" s="33">
        <v>1</v>
      </c>
      <c r="F13" s="33">
        <v>1</v>
      </c>
      <c r="G13" s="30">
        <v>2</v>
      </c>
      <c r="H13" s="30">
        <v>2</v>
      </c>
      <c r="I13" s="47">
        <v>12</v>
      </c>
      <c r="J13" s="47">
        <v>7</v>
      </c>
      <c r="K13" s="46">
        <v>1</v>
      </c>
      <c r="L13" s="47">
        <v>441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35</v>
      </c>
      <c r="B14" s="33">
        <v>1</v>
      </c>
      <c r="C14" s="30">
        <v>2</v>
      </c>
      <c r="D14" s="33">
        <v>1</v>
      </c>
      <c r="E14" s="30">
        <v>2</v>
      </c>
      <c r="F14" s="30">
        <v>2</v>
      </c>
      <c r="G14" s="29">
        <v>3</v>
      </c>
      <c r="H14" s="131">
        <v>0</v>
      </c>
      <c r="I14" s="47">
        <v>11</v>
      </c>
      <c r="J14" s="47">
        <v>7</v>
      </c>
      <c r="K14" s="46">
        <v>1</v>
      </c>
      <c r="L14" s="47">
        <v>405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23</v>
      </c>
      <c r="B15" s="30">
        <v>2</v>
      </c>
      <c r="C15" s="29">
        <v>3</v>
      </c>
      <c r="D15" s="29">
        <v>3</v>
      </c>
      <c r="E15" s="30">
        <v>2</v>
      </c>
      <c r="F15" s="130" t="s">
        <v>16</v>
      </c>
      <c r="G15" s="130" t="s">
        <v>16</v>
      </c>
      <c r="H15" s="130" t="s">
        <v>16</v>
      </c>
      <c r="I15" s="47">
        <v>10</v>
      </c>
      <c r="J15" s="47">
        <v>4</v>
      </c>
      <c r="K15" s="46">
        <v>1</v>
      </c>
      <c r="L15" s="47">
        <v>357</v>
      </c>
      <c r="M15" s="47">
        <v>4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26</v>
      </c>
      <c r="B16" s="33">
        <v>1</v>
      </c>
      <c r="C16" s="30">
        <v>2</v>
      </c>
      <c r="D16" s="29">
        <v>3</v>
      </c>
      <c r="E16" s="125" t="s">
        <v>16</v>
      </c>
      <c r="F16" s="125" t="s">
        <v>16</v>
      </c>
      <c r="G16" s="125" t="s">
        <v>16</v>
      </c>
      <c r="H16" s="125" t="s">
        <v>16</v>
      </c>
      <c r="I16" s="47">
        <f>SUM(B16:H16)</f>
        <v>6</v>
      </c>
      <c r="J16" s="47">
        <v>3</v>
      </c>
      <c r="K16" s="46">
        <f>SUM(J16/3)</f>
        <v>1</v>
      </c>
      <c r="L16" s="47">
        <v>212</v>
      </c>
      <c r="M16" s="47">
        <f>IF(ISBLANK(B16),0,IF((B16)="NA",0,IF((B16)="Not Used",-10,IF((B16)=1,1,IF((B16)=2,1,IF((B16)=3,1,IF((B16)=0,1,)))))+IF(ISBLANK(C16),0,IF((C16)="NA",0,IF((C16)="Not Used",-10,IF((C16)=1,1,IF((C16)=2,1,IF((C16)=3,1,IF((C16)=0,1,))))))+IF(ISBLANK(D16),0,IF((D16)="NA",0,IF((D16)="Not Used",-10,IF((D16)=1,1,IF((D16)=2,1,IF((D16)=3,1,IF((D16)=0,1,))))))+IF(ISBLANK(E16),0,IF((E16)="NA",0,IF((E16)="Not Used",-10,IF((E16)=1,1,IF((E16)=2,1,IF((E16)=3,1,IF((E16)=0,1,))))))+IF(ISBLANK(F16),0,IF((F16)="NA",0,IF((F16)="Not Used",-10,IF((F16)=1,1,IF((F16)=2,1,IF((F16)=3,1,IF((F16)=0,1,))))))+IF(ISBLANK(G16),0,IF((G16)="NA",0,IF((G16)="Not Used",-10,IF((G16)=1,1,IF((G16)=2,1,IF((G16)=3,1,IF((G16)=0,1,))))))+IF(ISBLANK(H16),0,IF((H16)="NA",0,IF((H16)="Not Used",-10,IF((H16)=1,1,IF((H16)=2,1,IF((H16)=3,1,IF((H16)=0,1,))))))))))))))</f>
        <v>3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130" t="s">
        <v>16</v>
      </c>
      <c r="C17" s="30">
        <v>2</v>
      </c>
      <c r="D17" s="30">
        <v>2</v>
      </c>
      <c r="E17" s="33">
        <v>1</v>
      </c>
      <c r="F17" s="130" t="s">
        <v>16</v>
      </c>
      <c r="G17" s="130" t="s">
        <v>16</v>
      </c>
      <c r="H17" s="130" t="s">
        <v>16</v>
      </c>
      <c r="I17" s="47">
        <f>SUM(B17:H17)</f>
        <v>5</v>
      </c>
      <c r="J17" s="47">
        <v>3</v>
      </c>
      <c r="K17" s="46">
        <f>SUM(J17/3)</f>
        <v>1</v>
      </c>
      <c r="L17" s="47">
        <v>155</v>
      </c>
      <c r="M17" s="47">
        <f>IF(ISBLANK(B17),0,IF((B17)="NA",0,IF((B17)="Not Used",-10,IF((B17)=1,1,IF((B17)=2,1,IF((B17)=3,1,IF((B17)=0,1,)))))+IF(ISBLANK(C17),0,IF((C17)="NA",0,IF((C17)="Not Used",-10,IF((C17)=1,1,IF((C17)=2,1,IF((C17)=3,1,IF((C17)=0,1,))))))+IF(ISBLANK(D17),0,IF((D17)="NA",0,IF((D17)="Not Used",-10,IF((D17)=1,1,IF((D17)=2,1,IF((D17)=3,1,IF((D17)=0,1,))))))+IF(ISBLANK(E17),0,IF((E17)="NA",0,IF((E17)="Not Used",-10,IF((E17)=1,1,IF((E17)=2,1,IF((E17)=3,1,IF((E17)=0,1,))))))+IF(ISBLANK(F17),0,IF((F17)="NA",0,IF((F17)="Not Used",-10,IF((F17)=1,1,IF((F17)=2,1,IF((F17)=3,1,IF((F17)=0,1,))))))+IF(ISBLANK(G17),0,IF((G17)="NA",0,IF((G17)="Not Used",-10,IF((G17)=1,1,IF((G17)=2,1,IF((G17)=3,1,IF((G17)=0,1,))))))+IF(ISBLANK(H17),0,IF((H17)="NA",0,IF((H17)="Not Used",-10,IF((H17)=1,1,IF((H17)=2,1,IF((H17)=3,1,IF((H17)=0,1,))))))))))))))</f>
        <v>3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21</v>
      </c>
      <c r="B18" s="33">
        <v>1</v>
      </c>
      <c r="C18" s="30">
        <v>2</v>
      </c>
      <c r="D18" s="130" t="s">
        <v>16</v>
      </c>
      <c r="E18" s="130" t="s">
        <v>16</v>
      </c>
      <c r="F18" s="130" t="s">
        <v>16</v>
      </c>
      <c r="G18" s="130" t="s">
        <v>16</v>
      </c>
      <c r="H18" s="130" t="s">
        <v>16</v>
      </c>
      <c r="I18" s="47">
        <v>3</v>
      </c>
      <c r="J18" s="47">
        <v>2</v>
      </c>
      <c r="K18" s="46">
        <v>1</v>
      </c>
      <c r="L18" s="47">
        <v>94</v>
      </c>
      <c r="M18" s="47">
        <v>2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15</v>
      </c>
      <c r="B19" s="33">
        <v>1</v>
      </c>
      <c r="C19" s="130" t="s">
        <v>16</v>
      </c>
      <c r="D19" s="130" t="s">
        <v>16</v>
      </c>
      <c r="E19" s="130" t="s">
        <v>16</v>
      </c>
      <c r="F19" s="130" t="s">
        <v>16</v>
      </c>
      <c r="G19" s="130" t="s">
        <v>16</v>
      </c>
      <c r="H19" s="130" t="s">
        <v>16</v>
      </c>
      <c r="I19" s="47">
        <v>1</v>
      </c>
      <c r="J19" s="47">
        <v>1</v>
      </c>
      <c r="K19" s="46">
        <v>1</v>
      </c>
      <c r="L19" s="47">
        <v>42</v>
      </c>
      <c r="M19" s="47">
        <v>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 x14ac:dyDescent="0.25">
      <c r="A20" s="17"/>
      <c r="B20" s="12">
        <f t="shared" ref="B20:J20" si="0">SUM(B6:B19)</f>
        <v>20</v>
      </c>
      <c r="C20" s="12">
        <f t="shared" si="0"/>
        <v>30</v>
      </c>
      <c r="D20" s="12">
        <f t="shared" si="0"/>
        <v>25</v>
      </c>
      <c r="E20" s="12">
        <f t="shared" si="0"/>
        <v>22</v>
      </c>
      <c r="F20" s="12">
        <f t="shared" si="0"/>
        <v>18</v>
      </c>
      <c r="G20" s="12">
        <f t="shared" si="0"/>
        <v>23</v>
      </c>
      <c r="H20" s="12">
        <f t="shared" si="0"/>
        <v>13</v>
      </c>
      <c r="I20" s="12">
        <f t="shared" si="0"/>
        <v>151</v>
      </c>
      <c r="J20" s="12">
        <f t="shared" si="0"/>
        <v>76</v>
      </c>
      <c r="K20" s="12"/>
      <c r="L20" s="12">
        <f>SUM(L6:L19)</f>
        <v>5269</v>
      </c>
      <c r="M20" s="12">
        <f>SUM(M6:M19)</f>
        <v>76</v>
      </c>
    </row>
    <row r="21" spans="1:26" ht="24" customHeight="1" x14ac:dyDescent="0.35">
      <c r="A21" s="18" t="s">
        <v>68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20"/>
    </row>
    <row r="22" spans="1:26" ht="24" customHeight="1" x14ac:dyDescent="0.25">
      <c r="A22" s="17"/>
      <c r="B22" s="135" t="s">
        <v>141</v>
      </c>
      <c r="C22" s="135" t="s">
        <v>142</v>
      </c>
      <c r="D22" s="135" t="s">
        <v>143</v>
      </c>
      <c r="E22" s="135" t="s">
        <v>144</v>
      </c>
      <c r="F22" s="135" t="s">
        <v>145</v>
      </c>
      <c r="G22" s="135" t="s">
        <v>151</v>
      </c>
      <c r="H22" s="20"/>
      <c r="I22" s="20"/>
      <c r="J22" s="20"/>
    </row>
    <row r="23" spans="1:26" ht="24" customHeight="1" x14ac:dyDescent="0.25">
      <c r="A23" s="17" t="s">
        <v>150</v>
      </c>
      <c r="B23" s="20">
        <v>206</v>
      </c>
      <c r="C23" s="20">
        <v>206</v>
      </c>
      <c r="D23" s="20">
        <v>105</v>
      </c>
      <c r="E23" s="20">
        <v>95</v>
      </c>
      <c r="F23" s="20">
        <v>99</v>
      </c>
      <c r="G23" s="20">
        <f>SUM(B23:F23)</f>
        <v>711</v>
      </c>
      <c r="H23" s="20"/>
      <c r="I23" s="20"/>
      <c r="J23" s="20"/>
    </row>
    <row r="24" spans="1:26" ht="24" customHeight="1" x14ac:dyDescent="0.25">
      <c r="A24" s="17" t="s">
        <v>149</v>
      </c>
      <c r="B24" s="20">
        <v>210</v>
      </c>
      <c r="C24" s="20">
        <v>210</v>
      </c>
      <c r="D24" s="20">
        <v>105</v>
      </c>
      <c r="E24" s="20">
        <v>105</v>
      </c>
      <c r="F24" s="20">
        <v>105</v>
      </c>
      <c r="G24" s="20">
        <f>SUM(B24:F24)</f>
        <v>735</v>
      </c>
      <c r="H24" s="20"/>
      <c r="I24" s="20"/>
      <c r="J24" s="20"/>
    </row>
    <row r="25" spans="1:26" ht="24" customHeight="1" x14ac:dyDescent="0.25">
      <c r="A25" s="17"/>
      <c r="B25" s="132">
        <f>(B23/B24)</f>
        <v>0.98095238095238091</v>
      </c>
      <c r="C25" s="132">
        <f t="shared" ref="C25:G25" si="1">(C23/C24)</f>
        <v>0.98095238095238091</v>
      </c>
      <c r="D25" s="132">
        <f t="shared" si="1"/>
        <v>1</v>
      </c>
      <c r="E25" s="132">
        <f t="shared" si="1"/>
        <v>0.90476190476190477</v>
      </c>
      <c r="F25" s="132">
        <f t="shared" si="1"/>
        <v>0.94285714285714284</v>
      </c>
      <c r="G25" s="132">
        <f t="shared" si="1"/>
        <v>0.96734693877551026</v>
      </c>
      <c r="H25" s="21"/>
      <c r="I25" s="21"/>
      <c r="J25" s="21"/>
    </row>
    <row r="26" spans="1:26" ht="24" customHeight="1" x14ac:dyDescent="0.25">
      <c r="A26" s="17"/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16.5" customHeight="1" x14ac:dyDescent="0.25">
      <c r="A28" s="22"/>
      <c r="B28" s="23"/>
      <c r="C28" s="23"/>
      <c r="D28" s="23"/>
      <c r="E28" s="23"/>
      <c r="F28" s="24" t="s">
        <v>24</v>
      </c>
      <c r="G28" s="24"/>
      <c r="H28" s="24"/>
      <c r="I28" s="24"/>
      <c r="J28" s="24"/>
      <c r="K28" s="24"/>
      <c r="L28" s="23"/>
      <c r="M28" s="23"/>
    </row>
    <row r="29" spans="1:26" ht="12.75" customHeight="1" x14ac:dyDescent="0.2"/>
    <row r="30" spans="1:26" ht="12.75" customHeight="1" x14ac:dyDescent="0.2"/>
    <row r="31" spans="1:26" ht="12.75" customHeight="1" x14ac:dyDescent="0.2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ref="A7:M19">
    <sortCondition descending="1" ref="I7:I19"/>
    <sortCondition descending="1" ref="L7:L19"/>
    <sortCondition ref="A7:A19"/>
  </sortState>
  <mergeCells count="2">
    <mergeCell ref="A2:M2"/>
    <mergeCell ref="B31:N31"/>
  </mergeCells>
  <pageMargins left="0.7" right="0.7" top="0.75" bottom="0.75" header="0" footer="0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X76"/>
  <sheetViews>
    <sheetView showGridLines="0" topLeftCell="A2" zoomScale="75" zoomScaleNormal="75" workbookViewId="0">
      <selection activeCell="G14" sqref="G1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6" width="11.7109375" style="3" customWidth="1"/>
    <col min="7" max="9" width="11.28515625" style="3" customWidth="1"/>
    <col min="10" max="11" width="13.5703125" style="3" customWidth="1"/>
    <col min="12" max="12" width="9.140625" style="3" customWidth="1"/>
    <col min="13" max="16384" width="12.5703125" style="3"/>
  </cols>
  <sheetData>
    <row r="1" spans="1:24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24" ht="48" customHeight="1" thickBot="1" x14ac:dyDescent="0.45">
      <c r="A2" s="170" t="s">
        <v>181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24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24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</row>
    <row r="5" spans="1:24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24" s="40" customFormat="1" ht="24" customHeight="1" x14ac:dyDescent="0.35">
      <c r="A6" s="140" t="s">
        <v>140</v>
      </c>
      <c r="B6" s="141">
        <v>3</v>
      </c>
      <c r="C6" s="141">
        <v>3</v>
      </c>
      <c r="D6" s="141">
        <v>3</v>
      </c>
      <c r="E6" s="141">
        <v>3</v>
      </c>
      <c r="F6" s="141">
        <v>3</v>
      </c>
      <c r="G6" s="143">
        <f>SUM(B6:F6)</f>
        <v>15</v>
      </c>
      <c r="H6" s="143">
        <v>5</v>
      </c>
      <c r="I6" s="144">
        <f>SUM(H6/5)</f>
        <v>1</v>
      </c>
      <c r="J6" s="143">
        <v>500</v>
      </c>
      <c r="K6" s="143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Used",-10,IF((F6)=1,1,IF((F6)=2,1,IF((F6)=3,1,IF((F6)=0,1,))))))))))))</f>
        <v>5</v>
      </c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1:24" s="40" customFormat="1" ht="24" customHeight="1" x14ac:dyDescent="0.35">
      <c r="A7" s="28" t="s">
        <v>26</v>
      </c>
      <c r="B7" s="30">
        <v>2</v>
      </c>
      <c r="C7" s="29">
        <v>3</v>
      </c>
      <c r="D7" s="29">
        <v>3</v>
      </c>
      <c r="E7" s="30">
        <v>2</v>
      </c>
      <c r="F7" s="29">
        <v>3</v>
      </c>
      <c r="G7" s="47">
        <v>13</v>
      </c>
      <c r="H7" s="47">
        <v>5</v>
      </c>
      <c r="I7" s="46">
        <v>1</v>
      </c>
      <c r="J7" s="47">
        <v>451</v>
      </c>
      <c r="K7" s="143">
        <v>5</v>
      </c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1:24" s="40" customFormat="1" ht="24" customHeight="1" x14ac:dyDescent="0.35">
      <c r="A8" s="28" t="s">
        <v>23</v>
      </c>
      <c r="B8" s="30">
        <v>2</v>
      </c>
      <c r="C8" s="29">
        <v>3</v>
      </c>
      <c r="D8" s="30">
        <v>2</v>
      </c>
      <c r="E8" s="29">
        <v>3</v>
      </c>
      <c r="F8" s="30">
        <v>2</v>
      </c>
      <c r="G8" s="47">
        <v>12</v>
      </c>
      <c r="H8" s="47">
        <v>5</v>
      </c>
      <c r="I8" s="46">
        <v>1</v>
      </c>
      <c r="J8" s="47">
        <v>450</v>
      </c>
      <c r="K8" s="143">
        <v>5</v>
      </c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4" s="40" customFormat="1" ht="24" customHeight="1" x14ac:dyDescent="0.35">
      <c r="A9" s="28" t="s">
        <v>33</v>
      </c>
      <c r="B9" s="33">
        <v>1</v>
      </c>
      <c r="C9" s="29">
        <v>3</v>
      </c>
      <c r="D9" s="30">
        <v>2</v>
      </c>
      <c r="E9" s="29">
        <v>3</v>
      </c>
      <c r="F9" s="30">
        <v>2</v>
      </c>
      <c r="G9" s="47">
        <v>11</v>
      </c>
      <c r="H9" s="47">
        <v>5</v>
      </c>
      <c r="I9" s="46">
        <v>1</v>
      </c>
      <c r="J9" s="47">
        <v>406</v>
      </c>
      <c r="K9" s="143">
        <v>5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1:24" s="40" customFormat="1" ht="24" customHeight="1" x14ac:dyDescent="0.35">
      <c r="A10" s="28" t="s">
        <v>30</v>
      </c>
      <c r="B10" s="30">
        <v>2</v>
      </c>
      <c r="C10" s="29">
        <v>3</v>
      </c>
      <c r="D10" s="30">
        <v>2</v>
      </c>
      <c r="E10" s="29">
        <v>3</v>
      </c>
      <c r="F10" s="33">
        <v>1</v>
      </c>
      <c r="G10" s="47">
        <v>11</v>
      </c>
      <c r="H10" s="47">
        <v>5</v>
      </c>
      <c r="I10" s="46">
        <v>1</v>
      </c>
      <c r="J10" s="47">
        <v>403</v>
      </c>
      <c r="K10" s="143">
        <v>5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4" s="40" customFormat="1" ht="24" customHeight="1" x14ac:dyDescent="0.35">
      <c r="A11" s="28" t="s">
        <v>12</v>
      </c>
      <c r="B11" s="30">
        <v>2</v>
      </c>
      <c r="C11" s="29">
        <v>3</v>
      </c>
      <c r="D11" s="29">
        <v>3</v>
      </c>
      <c r="E11" s="33">
        <v>1</v>
      </c>
      <c r="F11" s="30">
        <v>2</v>
      </c>
      <c r="G11" s="47">
        <v>11</v>
      </c>
      <c r="H11" s="47">
        <v>5</v>
      </c>
      <c r="I11" s="46">
        <v>1</v>
      </c>
      <c r="J11" s="47">
        <v>398</v>
      </c>
      <c r="K11" s="143">
        <v>5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4" s="40" customFormat="1" ht="24" customHeight="1" x14ac:dyDescent="0.35">
      <c r="A12" s="28" t="s">
        <v>34</v>
      </c>
      <c r="B12" s="33">
        <v>1</v>
      </c>
      <c r="C12" s="29">
        <v>3</v>
      </c>
      <c r="D12" s="30">
        <v>2</v>
      </c>
      <c r="E12" s="29">
        <v>3</v>
      </c>
      <c r="F12" s="30">
        <v>2</v>
      </c>
      <c r="G12" s="47">
        <v>11</v>
      </c>
      <c r="H12" s="47">
        <v>5</v>
      </c>
      <c r="I12" s="46">
        <v>1</v>
      </c>
      <c r="J12" s="47">
        <v>383</v>
      </c>
      <c r="K12" s="143">
        <v>5</v>
      </c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 spans="1:24" s="40" customFormat="1" ht="24" customHeight="1" x14ac:dyDescent="0.35">
      <c r="A13" s="28" t="s">
        <v>31</v>
      </c>
      <c r="B13" s="33">
        <v>1</v>
      </c>
      <c r="C13" s="29">
        <v>3</v>
      </c>
      <c r="D13" s="30">
        <v>2</v>
      </c>
      <c r="E13" s="29">
        <v>3</v>
      </c>
      <c r="F13" s="30">
        <v>2</v>
      </c>
      <c r="G13" s="47">
        <v>11</v>
      </c>
      <c r="H13" s="47">
        <v>5</v>
      </c>
      <c r="I13" s="46">
        <v>1</v>
      </c>
      <c r="J13" s="47">
        <v>360</v>
      </c>
      <c r="K13" s="143">
        <v>5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 spans="1:24" s="40" customFormat="1" ht="24" customHeight="1" x14ac:dyDescent="0.35">
      <c r="A14" s="28" t="s">
        <v>36</v>
      </c>
      <c r="B14" s="33">
        <v>1</v>
      </c>
      <c r="C14" s="30">
        <v>2</v>
      </c>
      <c r="D14" s="33">
        <v>1</v>
      </c>
      <c r="E14" s="30">
        <v>2</v>
      </c>
      <c r="F14" s="29">
        <v>3</v>
      </c>
      <c r="G14" s="47">
        <f>SUM(B14:F14)</f>
        <v>9</v>
      </c>
      <c r="H14" s="47">
        <v>5</v>
      </c>
      <c r="I14" s="46">
        <f>SUM(H14/5)</f>
        <v>1</v>
      </c>
      <c r="J14" s="47">
        <v>305</v>
      </c>
      <c r="K14" s="143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Used",-10,IF((F14)=1,1,IF((F14)=2,1,IF((F14)=3,1,IF((F14)=0,1,))))))))))))</f>
        <v>5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r="15" spans="1:24" s="40" customFormat="1" ht="24" customHeight="1" x14ac:dyDescent="0.35">
      <c r="A15" s="28" t="s">
        <v>35</v>
      </c>
      <c r="B15" s="30">
        <v>2</v>
      </c>
      <c r="C15" s="30">
        <v>2</v>
      </c>
      <c r="D15" s="30">
        <v>2</v>
      </c>
      <c r="E15" s="33">
        <v>1</v>
      </c>
      <c r="F15" s="30">
        <v>2</v>
      </c>
      <c r="G15" s="47">
        <v>9</v>
      </c>
      <c r="H15" s="47">
        <v>5</v>
      </c>
      <c r="I15" s="46">
        <v>1</v>
      </c>
      <c r="J15" s="47">
        <v>286</v>
      </c>
      <c r="K15" s="143">
        <v>5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4" s="40" customFormat="1" ht="24" customHeight="1" x14ac:dyDescent="0.35">
      <c r="A16" s="28" t="s">
        <v>48</v>
      </c>
      <c r="B16" s="30">
        <v>2</v>
      </c>
      <c r="C16" s="33">
        <v>1</v>
      </c>
      <c r="D16" s="30">
        <v>2</v>
      </c>
      <c r="E16" s="30">
        <v>2</v>
      </c>
      <c r="F16" s="131">
        <v>0</v>
      </c>
      <c r="G16" s="47">
        <f>SUM(B16:F16)</f>
        <v>7</v>
      </c>
      <c r="H16" s="47">
        <v>5</v>
      </c>
      <c r="I16" s="46">
        <f>SUM(H16/5)</f>
        <v>1</v>
      </c>
      <c r="J16" s="47">
        <v>306</v>
      </c>
      <c r="K16" s="143">
        <f>IF(ISBLANK(B16),0,IF((B16)="NA",0,IF((B16)="Not Used",-10,IF((B16)=1,1,IF((B16)=2,1,IF((B16)=3,1,IF((B16)=0,1,)))))+IF(ISBLANK(C16),0,IF((C16)="NA",0,IF((C16)="Not Used",-10,IF((C16)=1,1,IF((C16)=2,1,IF((C16)=3,1,IF((C16)=0,1,))))))+IF(ISBLANK(D16),0,IF((D16)="NA",0,IF((D16)="Not Used",-10,IF((D16)=1,1,IF((D16)=2,1,IF((D16)=3,1,IF((D16)=0,1,))))))+IF(ISBLANK(E16),0,IF((E16)="NA",0,IF((E16)="Not Used",-10,IF((E16)=1,1,IF((E16)=2,1,IF((E16)=3,1,IF((E16)=0,1,))))))+IF(ISBLANK(F16),0,IF((F16)="NA",0,IF((F16)="Not Used",-10,IF((F16)=1,1,IF((F16)=2,1,IF((F16)=3,1,IF((F16)=0,1,))))))))))))</f>
        <v>5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spans="1:24" s="40" customFormat="1" ht="24" customHeight="1" x14ac:dyDescent="0.35">
      <c r="A17" s="28" t="s">
        <v>28</v>
      </c>
      <c r="B17" s="29">
        <v>3</v>
      </c>
      <c r="C17" s="125" t="s">
        <v>16</v>
      </c>
      <c r="D17" s="125" t="s">
        <v>16</v>
      </c>
      <c r="E17" s="125" t="s">
        <v>16</v>
      </c>
      <c r="F17" s="125" t="s">
        <v>16</v>
      </c>
      <c r="G17" s="47">
        <v>3</v>
      </c>
      <c r="H17" s="47">
        <v>1</v>
      </c>
      <c r="I17" s="46">
        <v>1</v>
      </c>
      <c r="J17" s="47">
        <v>100</v>
      </c>
      <c r="K17" s="143">
        <v>1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  <row r="18" spans="1:24" s="40" customFormat="1" ht="24" customHeight="1" x14ac:dyDescent="0.35">
      <c r="A18" s="28" t="s">
        <v>14</v>
      </c>
      <c r="B18" s="29">
        <v>3</v>
      </c>
      <c r="C18" s="125" t="s">
        <v>16</v>
      </c>
      <c r="D18" s="125" t="s">
        <v>16</v>
      </c>
      <c r="E18" s="125" t="s">
        <v>16</v>
      </c>
      <c r="F18" s="125" t="s">
        <v>16</v>
      </c>
      <c r="G18" s="47">
        <v>3</v>
      </c>
      <c r="H18" s="47">
        <v>1</v>
      </c>
      <c r="I18" s="46">
        <v>1</v>
      </c>
      <c r="J18" s="47">
        <v>100</v>
      </c>
      <c r="K18" s="143">
        <v>1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r="19" spans="1:24" ht="24" customHeight="1" x14ac:dyDescent="0.25">
      <c r="A19" s="17"/>
      <c r="B19" s="12">
        <f t="shared" ref="B19:H19" si="0">SUM(B6:B18)</f>
        <v>25</v>
      </c>
      <c r="C19" s="12">
        <f t="shared" si="0"/>
        <v>29</v>
      </c>
      <c r="D19" s="12">
        <f t="shared" si="0"/>
        <v>24</v>
      </c>
      <c r="E19" s="12">
        <f t="shared" si="0"/>
        <v>26</v>
      </c>
      <c r="F19" s="12">
        <f t="shared" si="0"/>
        <v>22</v>
      </c>
      <c r="G19" s="12">
        <f t="shared" si="0"/>
        <v>126</v>
      </c>
      <c r="H19" s="12">
        <f t="shared" si="0"/>
        <v>57</v>
      </c>
      <c r="I19" s="12"/>
      <c r="J19" s="12">
        <f>SUM(J6:J18)</f>
        <v>4448</v>
      </c>
      <c r="K19" s="12">
        <f>SUM(K6:K18)</f>
        <v>57</v>
      </c>
    </row>
    <row r="20" spans="1:24" ht="24" customHeight="1" x14ac:dyDescent="0.35">
      <c r="A20" s="18" t="s">
        <v>116</v>
      </c>
      <c r="B20" s="19"/>
      <c r="C20" s="19"/>
      <c r="D20" s="19"/>
      <c r="E20" s="19"/>
      <c r="F20" s="19"/>
      <c r="G20" s="19"/>
      <c r="H20" s="19"/>
      <c r="I20" s="19"/>
      <c r="J20" s="20"/>
      <c r="K20" s="20"/>
    </row>
    <row r="21" spans="1:24" ht="24" customHeight="1" x14ac:dyDescent="0.25">
      <c r="A21" s="17"/>
      <c r="B21" s="135" t="s">
        <v>141</v>
      </c>
      <c r="C21" s="135" t="s">
        <v>142</v>
      </c>
      <c r="D21" s="135" t="s">
        <v>143</v>
      </c>
      <c r="E21" s="135" t="s">
        <v>144</v>
      </c>
      <c r="F21" s="135" t="s">
        <v>145</v>
      </c>
      <c r="G21" s="135" t="s">
        <v>148</v>
      </c>
      <c r="H21" s="135" t="s">
        <v>151</v>
      </c>
      <c r="I21" s="20"/>
      <c r="J21" s="20"/>
      <c r="K21" s="20"/>
    </row>
    <row r="22" spans="1:24" ht="24" customHeight="1" x14ac:dyDescent="0.25">
      <c r="A22" s="17" t="s">
        <v>150</v>
      </c>
      <c r="B22" s="20">
        <v>149</v>
      </c>
      <c r="C22" s="20">
        <v>144</v>
      </c>
      <c r="D22" s="20">
        <v>75</v>
      </c>
      <c r="E22" s="20">
        <v>70</v>
      </c>
      <c r="F22" s="20">
        <v>74</v>
      </c>
      <c r="G22" s="20" t="s">
        <v>16</v>
      </c>
      <c r="H22" s="20">
        <f>SUM(B22:G22)</f>
        <v>512</v>
      </c>
      <c r="I22" s="20"/>
      <c r="J22" s="20"/>
      <c r="K22" s="20"/>
    </row>
    <row r="23" spans="1:24" ht="24" customHeight="1" x14ac:dyDescent="0.25">
      <c r="A23" s="17" t="s">
        <v>149</v>
      </c>
      <c r="B23" s="20">
        <v>150</v>
      </c>
      <c r="C23" s="20">
        <v>150</v>
      </c>
      <c r="D23" s="20">
        <v>75</v>
      </c>
      <c r="E23" s="20">
        <v>75</v>
      </c>
      <c r="F23" s="20">
        <v>75</v>
      </c>
      <c r="G23" s="20" t="s">
        <v>16</v>
      </c>
      <c r="H23" s="20">
        <f>SUM(B23:G23)</f>
        <v>525</v>
      </c>
      <c r="I23" s="20"/>
      <c r="J23" s="20"/>
      <c r="K23" s="20"/>
    </row>
    <row r="24" spans="1:24" ht="24" customHeight="1" x14ac:dyDescent="0.25">
      <c r="A24" s="17"/>
      <c r="B24" s="132">
        <f>(B22/B23)</f>
        <v>0.99333333333333329</v>
      </c>
      <c r="C24" s="132">
        <f t="shared" ref="C24:H24" si="1">(C22/C23)</f>
        <v>0.96</v>
      </c>
      <c r="D24" s="132">
        <f t="shared" si="1"/>
        <v>1</v>
      </c>
      <c r="E24" s="132">
        <f t="shared" si="1"/>
        <v>0.93333333333333335</v>
      </c>
      <c r="F24" s="132">
        <f t="shared" si="1"/>
        <v>0.98666666666666669</v>
      </c>
      <c r="G24" s="132" t="s">
        <v>16</v>
      </c>
      <c r="H24" s="132">
        <f t="shared" si="1"/>
        <v>0.97523809523809524</v>
      </c>
      <c r="I24" s="21"/>
      <c r="J24" s="21"/>
      <c r="K24" s="21"/>
    </row>
    <row r="25" spans="1:24" ht="24" customHeight="1" x14ac:dyDescent="0.25">
      <c r="A25" s="17"/>
      <c r="B25" s="20"/>
      <c r="C25" s="20"/>
      <c r="D25" s="20"/>
      <c r="E25" s="21"/>
      <c r="F25" s="21"/>
      <c r="G25" s="21"/>
      <c r="H25" s="21"/>
      <c r="I25" s="21"/>
      <c r="J25" s="21"/>
      <c r="K25" s="21"/>
    </row>
    <row r="26" spans="1:24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24" ht="16.5" customHeight="1" x14ac:dyDescent="0.25">
      <c r="A27" s="22"/>
      <c r="B27" s="23"/>
      <c r="C27" s="23"/>
      <c r="D27" s="23"/>
      <c r="E27" s="23"/>
      <c r="F27" s="24" t="s">
        <v>24</v>
      </c>
      <c r="G27" s="24"/>
      <c r="H27" s="24"/>
      <c r="I27" s="24"/>
      <c r="J27" s="23"/>
      <c r="K27" s="23"/>
    </row>
    <row r="28" spans="1:24" ht="12.75" customHeight="1" x14ac:dyDescent="0.2"/>
    <row r="29" spans="1:24" ht="12.75" customHeight="1" x14ac:dyDescent="0.2"/>
    <row r="30" spans="1:24" ht="12.75" customHeight="1" x14ac:dyDescent="0.2"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</row>
    <row r="31" spans="1:24" ht="12.75" customHeight="1" x14ac:dyDescent="0.2"/>
    <row r="32" spans="1:2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sortState ref="A6:K18">
    <sortCondition descending="1" ref="G6:G18"/>
    <sortCondition descending="1" ref="J6:J18"/>
    <sortCondition ref="A6:A18"/>
  </sortState>
  <mergeCells count="2">
    <mergeCell ref="A2:K2"/>
    <mergeCell ref="B30:L3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1"/>
  <sheetViews>
    <sheetView showGridLines="0" topLeftCell="A2" zoomScale="75" zoomScaleNormal="75" workbookViewId="0">
      <selection activeCell="B19" sqref="B1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19</v>
      </c>
      <c r="B6" s="47">
        <v>21</v>
      </c>
      <c r="C6" s="47">
        <v>7</v>
      </c>
      <c r="D6" s="168">
        <v>1</v>
      </c>
      <c r="E6" s="47">
        <v>700</v>
      </c>
      <c r="F6" s="173">
        <v>3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167">
        <v>20</v>
      </c>
      <c r="C7" s="47">
        <v>7</v>
      </c>
      <c r="D7" s="168">
        <v>1</v>
      </c>
      <c r="E7" s="47">
        <v>698</v>
      </c>
      <c r="F7" s="173">
        <v>2.86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17</v>
      </c>
      <c r="B8" s="167">
        <v>20</v>
      </c>
      <c r="C8" s="47">
        <v>7</v>
      </c>
      <c r="D8" s="168">
        <v>1</v>
      </c>
      <c r="E8" s="47">
        <v>675</v>
      </c>
      <c r="F8" s="173">
        <v>2.8571428571428572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39</v>
      </c>
      <c r="B9" s="47">
        <v>20</v>
      </c>
      <c r="C9" s="47">
        <v>7</v>
      </c>
      <c r="D9" s="168">
        <v>1</v>
      </c>
      <c r="E9" s="47">
        <v>653</v>
      </c>
      <c r="F9" s="173">
        <v>2.8571428571428572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23</v>
      </c>
      <c r="B10" s="47">
        <v>18</v>
      </c>
      <c r="C10" s="47">
        <v>7</v>
      </c>
      <c r="D10" s="168">
        <v>1</v>
      </c>
      <c r="E10" s="47">
        <v>636</v>
      </c>
      <c r="F10" s="173">
        <v>2.5714285714285716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12</v>
      </c>
      <c r="B11" s="47">
        <v>18</v>
      </c>
      <c r="C11" s="47">
        <v>7</v>
      </c>
      <c r="D11" s="168">
        <v>1</v>
      </c>
      <c r="E11" s="47">
        <v>621</v>
      </c>
      <c r="F11" s="173">
        <v>2.5714285714285716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13</v>
      </c>
      <c r="B12" s="47">
        <v>18</v>
      </c>
      <c r="C12" s="47">
        <v>6</v>
      </c>
      <c r="D12" s="168">
        <v>1</v>
      </c>
      <c r="E12" s="47">
        <v>600</v>
      </c>
      <c r="F12" s="173">
        <v>3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22</v>
      </c>
      <c r="B13" s="47">
        <v>17</v>
      </c>
      <c r="C13" s="47">
        <v>7</v>
      </c>
      <c r="D13" s="168">
        <v>1</v>
      </c>
      <c r="E13" s="47">
        <v>611</v>
      </c>
      <c r="F13" s="173">
        <v>2.4285714285714284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41</v>
      </c>
      <c r="B14" s="47">
        <v>17</v>
      </c>
      <c r="C14" s="47">
        <v>7</v>
      </c>
      <c r="D14" s="168">
        <v>1</v>
      </c>
      <c r="E14" s="47">
        <v>595</v>
      </c>
      <c r="F14" s="173">
        <v>2.4285714285714284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29</v>
      </c>
      <c r="B15" s="47">
        <v>17</v>
      </c>
      <c r="C15" s="47">
        <v>7</v>
      </c>
      <c r="D15" s="168">
        <v>1</v>
      </c>
      <c r="E15" s="47">
        <v>557</v>
      </c>
      <c r="F15" s="173">
        <v>2.4285714285714284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26</v>
      </c>
      <c r="B16" s="47">
        <v>16</v>
      </c>
      <c r="C16" s="47">
        <v>7</v>
      </c>
      <c r="D16" s="168">
        <v>1</v>
      </c>
      <c r="E16" s="47">
        <v>596</v>
      </c>
      <c r="F16" s="173">
        <v>2.2857142857142856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36</v>
      </c>
      <c r="B17" s="47">
        <v>15</v>
      </c>
      <c r="C17" s="47">
        <v>7</v>
      </c>
      <c r="D17" s="168">
        <v>1</v>
      </c>
      <c r="E17" s="47">
        <v>582</v>
      </c>
      <c r="F17" s="173">
        <v>2.1428571428571428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32</v>
      </c>
      <c r="B18" s="47">
        <v>15</v>
      </c>
      <c r="C18" s="47">
        <v>7</v>
      </c>
      <c r="D18" s="168">
        <v>1</v>
      </c>
      <c r="E18" s="47">
        <v>516</v>
      </c>
      <c r="F18" s="173">
        <v>2.1428571428571428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31</v>
      </c>
      <c r="B19" s="47">
        <v>14</v>
      </c>
      <c r="C19" s="47">
        <v>7</v>
      </c>
      <c r="D19" s="168">
        <v>1</v>
      </c>
      <c r="E19" s="47">
        <v>469</v>
      </c>
      <c r="F19" s="173">
        <v>2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33</v>
      </c>
      <c r="B20" s="47">
        <v>13</v>
      </c>
      <c r="C20" s="47">
        <v>7</v>
      </c>
      <c r="D20" s="168">
        <v>1</v>
      </c>
      <c r="E20" s="47">
        <v>464</v>
      </c>
      <c r="F20" s="173">
        <v>1.8571428571428572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34</v>
      </c>
      <c r="B21" s="47">
        <v>11</v>
      </c>
      <c r="C21" s="47">
        <v>5</v>
      </c>
      <c r="D21" s="168">
        <v>0.83</v>
      </c>
      <c r="E21" s="47">
        <v>406</v>
      </c>
      <c r="F21" s="173">
        <v>2.2000000000000002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35</v>
      </c>
      <c r="B22" s="47">
        <v>11</v>
      </c>
      <c r="C22" s="47">
        <v>6</v>
      </c>
      <c r="D22" s="168">
        <v>1</v>
      </c>
      <c r="E22" s="47">
        <v>373</v>
      </c>
      <c r="F22" s="173">
        <v>1.8333333333333333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42</v>
      </c>
      <c r="B23" s="47">
        <v>10</v>
      </c>
      <c r="C23" s="47">
        <v>6</v>
      </c>
      <c r="D23" s="168">
        <v>1</v>
      </c>
      <c r="E23" s="47">
        <v>414</v>
      </c>
      <c r="F23" s="173">
        <v>1.6666666666666667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64</v>
      </c>
      <c r="B24" s="47">
        <v>5</v>
      </c>
      <c r="C24" s="47">
        <v>2</v>
      </c>
      <c r="D24" s="168">
        <v>1</v>
      </c>
      <c r="E24" s="47">
        <v>189</v>
      </c>
      <c r="F24" s="173">
        <v>2.5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24" customHeight="1" x14ac:dyDescent="0.35">
      <c r="A25" s="18" t="s">
        <v>200</v>
      </c>
      <c r="B25" s="12">
        <f>SUM(B6:B24)</f>
        <v>296</v>
      </c>
      <c r="C25" s="12">
        <f>SUM(C6:C24)</f>
        <v>123</v>
      </c>
      <c r="D25" s="12" t="s">
        <v>49</v>
      </c>
      <c r="E25" s="12">
        <f>SUM(E6:E24)</f>
        <v>10355</v>
      </c>
      <c r="F25" s="45">
        <f>AVERAGE(F6:F24)</f>
        <v>2.4016541353383456</v>
      </c>
      <c r="G25" s="19"/>
      <c r="H25" s="19"/>
      <c r="I25" s="19"/>
      <c r="J25" s="19"/>
      <c r="K25" s="153"/>
      <c r="L25" s="154"/>
      <c r="M25" s="154"/>
    </row>
    <row r="26" spans="1:26" ht="24" customHeight="1" x14ac:dyDescent="0.25">
      <c r="A26" s="17"/>
      <c r="B26" s="135" t="s">
        <v>141</v>
      </c>
      <c r="C26" s="135" t="s">
        <v>142</v>
      </c>
      <c r="D26" s="135" t="s">
        <v>143</v>
      </c>
      <c r="E26" s="135" t="s">
        <v>144</v>
      </c>
      <c r="F26" s="135" t="s">
        <v>145</v>
      </c>
      <c r="G26" s="135" t="s">
        <v>151</v>
      </c>
      <c r="H26" s="20"/>
      <c r="I26" s="151"/>
      <c r="J26" s="156"/>
      <c r="K26" s="156"/>
      <c r="L26" s="156"/>
    </row>
    <row r="27" spans="1:26" ht="24" customHeight="1" x14ac:dyDescent="0.25">
      <c r="A27" s="17" t="s">
        <v>150</v>
      </c>
      <c r="B27" s="20">
        <v>209</v>
      </c>
      <c r="C27" s="20">
        <v>200</v>
      </c>
      <c r="D27" s="20">
        <v>105</v>
      </c>
      <c r="E27" s="20">
        <v>103</v>
      </c>
      <c r="F27" s="20" t="s">
        <v>16</v>
      </c>
      <c r="G27" s="20">
        <f>SUM(B27:F27)</f>
        <v>617</v>
      </c>
      <c r="H27" s="20"/>
      <c r="I27" s="151"/>
      <c r="J27" s="156"/>
      <c r="K27" s="156"/>
      <c r="L27" s="156"/>
    </row>
    <row r="28" spans="1:26" ht="24" customHeight="1" x14ac:dyDescent="0.25">
      <c r="A28" s="17" t="s">
        <v>149</v>
      </c>
      <c r="B28" s="20">
        <v>210</v>
      </c>
      <c r="C28" s="20">
        <v>210</v>
      </c>
      <c r="D28" s="20">
        <v>105</v>
      </c>
      <c r="E28" s="20">
        <v>105</v>
      </c>
      <c r="F28" s="20" t="s">
        <v>16</v>
      </c>
      <c r="G28" s="20">
        <f>SUM(B28:F28)</f>
        <v>630</v>
      </c>
      <c r="H28" s="20"/>
      <c r="I28" s="151"/>
      <c r="J28" s="156"/>
      <c r="K28" s="156"/>
      <c r="L28" s="156"/>
    </row>
    <row r="29" spans="1:26" ht="24" customHeight="1" x14ac:dyDescent="0.25">
      <c r="A29" s="17"/>
      <c r="B29" s="132">
        <f>(B27/B28)</f>
        <v>0.99523809523809526</v>
      </c>
      <c r="C29" s="132">
        <f>(C27/C28)</f>
        <v>0.95238095238095233</v>
      </c>
      <c r="D29" s="132">
        <f>(D27/D28)</f>
        <v>1</v>
      </c>
      <c r="E29" s="132">
        <f>(E27/E28)</f>
        <v>0.98095238095238091</v>
      </c>
      <c r="F29" s="132" t="s">
        <v>16</v>
      </c>
      <c r="G29" s="132">
        <f>(G27/G28)</f>
        <v>0.97936507936507933</v>
      </c>
      <c r="H29" s="21"/>
      <c r="I29" s="152"/>
      <c r="J29" s="156"/>
      <c r="K29" s="156"/>
      <c r="L29" s="156"/>
    </row>
    <row r="30" spans="1:26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155"/>
      <c r="L30" s="155"/>
      <c r="M30" s="155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sortState ref="A6:F24">
    <sortCondition descending="1" ref="B6:B24"/>
    <sortCondition descending="1" ref="E6:E24"/>
    <sortCondition ref="A6:A24"/>
  </sortState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8"/>
  <sheetViews>
    <sheetView showGridLines="0" topLeftCell="A2" zoomScale="75" zoomScaleNormal="75" workbookViewId="0">
      <selection activeCell="C25" sqref="C25:D2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179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26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30">
        <v>2</v>
      </c>
      <c r="H6" s="29">
        <v>3</v>
      </c>
      <c r="I6" s="47">
        <v>20</v>
      </c>
      <c r="J6" s="47">
        <v>7</v>
      </c>
      <c r="K6" s="46">
        <v>1</v>
      </c>
      <c r="L6" s="47">
        <v>686</v>
      </c>
      <c r="M6" s="47"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140</v>
      </c>
      <c r="B7" s="141">
        <v>3</v>
      </c>
      <c r="C7" s="142">
        <v>2</v>
      </c>
      <c r="D7" s="141">
        <v>3</v>
      </c>
      <c r="E7" s="142">
        <v>2</v>
      </c>
      <c r="F7" s="142">
        <v>2</v>
      </c>
      <c r="G7" s="141">
        <v>3</v>
      </c>
      <c r="H7" s="142">
        <v>2</v>
      </c>
      <c r="I7" s="143">
        <f>SUM(B7:H7)</f>
        <v>17</v>
      </c>
      <c r="J7" s="143">
        <v>7</v>
      </c>
      <c r="K7" s="144">
        <f>SUM(J7/7)</f>
        <v>1</v>
      </c>
      <c r="L7" s="143">
        <v>614</v>
      </c>
      <c r="M7" s="143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29">
        <v>3</v>
      </c>
      <c r="C8" s="29">
        <v>3</v>
      </c>
      <c r="D8" s="30">
        <v>2</v>
      </c>
      <c r="E8" s="30">
        <v>2</v>
      </c>
      <c r="F8" s="29">
        <v>3</v>
      </c>
      <c r="G8" s="30">
        <v>2</v>
      </c>
      <c r="H8" s="30">
        <v>2</v>
      </c>
      <c r="I8" s="47">
        <v>17</v>
      </c>
      <c r="J8" s="47">
        <v>7</v>
      </c>
      <c r="K8" s="46">
        <v>1</v>
      </c>
      <c r="L8" s="47">
        <v>588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12</v>
      </c>
      <c r="B9" s="29">
        <v>3</v>
      </c>
      <c r="C9" s="30">
        <v>2</v>
      </c>
      <c r="D9" s="30">
        <v>2</v>
      </c>
      <c r="E9" s="30">
        <v>2</v>
      </c>
      <c r="F9" s="30">
        <v>2</v>
      </c>
      <c r="G9" s="29">
        <v>3</v>
      </c>
      <c r="H9" s="29">
        <v>3</v>
      </c>
      <c r="I9" s="47">
        <v>17</v>
      </c>
      <c r="J9" s="47">
        <v>7</v>
      </c>
      <c r="K9" s="46">
        <v>1</v>
      </c>
      <c r="L9" s="47">
        <v>565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23</v>
      </c>
      <c r="B10" s="29">
        <v>3</v>
      </c>
      <c r="C10" s="30">
        <v>2</v>
      </c>
      <c r="D10" s="33">
        <v>1</v>
      </c>
      <c r="E10" s="30">
        <v>2</v>
      </c>
      <c r="F10" s="30">
        <v>2</v>
      </c>
      <c r="G10" s="30">
        <v>2</v>
      </c>
      <c r="H10" s="30">
        <v>2</v>
      </c>
      <c r="I10" s="47">
        <v>14</v>
      </c>
      <c r="J10" s="47">
        <v>7</v>
      </c>
      <c r="K10" s="46">
        <v>1</v>
      </c>
      <c r="L10" s="47">
        <v>476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31</v>
      </c>
      <c r="B11" s="29">
        <v>3</v>
      </c>
      <c r="C11" s="29">
        <v>3</v>
      </c>
      <c r="D11" s="30">
        <v>2</v>
      </c>
      <c r="E11" s="30">
        <v>2</v>
      </c>
      <c r="F11" s="30">
        <v>2</v>
      </c>
      <c r="G11" s="30">
        <v>2</v>
      </c>
      <c r="H11" s="130" t="s">
        <v>16</v>
      </c>
      <c r="I11" s="47">
        <v>14</v>
      </c>
      <c r="J11" s="47">
        <v>6</v>
      </c>
      <c r="K11" s="46">
        <v>1</v>
      </c>
      <c r="L11" s="47">
        <v>452</v>
      </c>
      <c r="M11" s="47">
        <v>6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32</v>
      </c>
      <c r="B12" s="30">
        <v>2</v>
      </c>
      <c r="C12" s="33">
        <v>1</v>
      </c>
      <c r="D12" s="30">
        <v>2</v>
      </c>
      <c r="E12" s="30">
        <v>2</v>
      </c>
      <c r="F12" s="30">
        <v>2</v>
      </c>
      <c r="G12" s="33">
        <v>1</v>
      </c>
      <c r="H12" s="30">
        <v>2</v>
      </c>
      <c r="I12" s="47">
        <v>12</v>
      </c>
      <c r="J12" s="47">
        <v>7</v>
      </c>
      <c r="K12" s="46">
        <v>1</v>
      </c>
      <c r="L12" s="47">
        <v>425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30</v>
      </c>
      <c r="B13" s="29">
        <v>3</v>
      </c>
      <c r="C13" s="30">
        <v>2</v>
      </c>
      <c r="D13" s="33">
        <v>1</v>
      </c>
      <c r="E13" s="33">
        <v>1</v>
      </c>
      <c r="F13" s="30">
        <v>2</v>
      </c>
      <c r="G13" s="33">
        <v>1</v>
      </c>
      <c r="H13" s="33">
        <v>1</v>
      </c>
      <c r="I13" s="47">
        <v>11</v>
      </c>
      <c r="J13" s="47">
        <v>7</v>
      </c>
      <c r="K13" s="46">
        <v>1</v>
      </c>
      <c r="L13" s="47">
        <v>411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35</v>
      </c>
      <c r="B14" s="29">
        <v>3</v>
      </c>
      <c r="C14" s="30">
        <v>2</v>
      </c>
      <c r="D14" s="33">
        <v>1</v>
      </c>
      <c r="E14" s="33">
        <v>1</v>
      </c>
      <c r="F14" s="30">
        <v>2</v>
      </c>
      <c r="G14" s="30">
        <v>2</v>
      </c>
      <c r="H14" s="131">
        <v>0</v>
      </c>
      <c r="I14" s="47">
        <v>11</v>
      </c>
      <c r="J14" s="47">
        <v>7</v>
      </c>
      <c r="K14" s="46">
        <v>1</v>
      </c>
      <c r="L14" s="47">
        <v>402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34</v>
      </c>
      <c r="B15" s="29">
        <v>3</v>
      </c>
      <c r="C15" s="30">
        <v>2</v>
      </c>
      <c r="D15" s="33">
        <v>1</v>
      </c>
      <c r="E15" s="131">
        <v>0</v>
      </c>
      <c r="F15" s="30">
        <v>2</v>
      </c>
      <c r="G15" s="30">
        <v>2</v>
      </c>
      <c r="H15" s="33">
        <v>1</v>
      </c>
      <c r="I15" s="47">
        <v>11</v>
      </c>
      <c r="J15" s="47">
        <v>7</v>
      </c>
      <c r="K15" s="46">
        <v>1</v>
      </c>
      <c r="L15" s="47">
        <v>397</v>
      </c>
      <c r="M15" s="47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30">
        <v>2</v>
      </c>
      <c r="C16" s="30">
        <v>2</v>
      </c>
      <c r="D16" s="33">
        <v>1</v>
      </c>
      <c r="E16" s="33">
        <v>1</v>
      </c>
      <c r="F16" s="30">
        <v>2</v>
      </c>
      <c r="G16" s="30">
        <v>2</v>
      </c>
      <c r="H16" s="131">
        <v>0</v>
      </c>
      <c r="I16" s="47">
        <v>10</v>
      </c>
      <c r="J16" s="47">
        <v>7</v>
      </c>
      <c r="K16" s="46">
        <v>1</v>
      </c>
      <c r="L16" s="47">
        <v>403</v>
      </c>
      <c r="M16" s="47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29">
        <v>3</v>
      </c>
      <c r="C17" s="33">
        <v>1</v>
      </c>
      <c r="D17" s="30">
        <v>2</v>
      </c>
      <c r="E17" s="33">
        <v>1</v>
      </c>
      <c r="F17" s="30">
        <v>2</v>
      </c>
      <c r="G17" s="131">
        <v>0</v>
      </c>
      <c r="H17" s="33">
        <v>1</v>
      </c>
      <c r="I17" s="47">
        <v>10</v>
      </c>
      <c r="J17" s="47">
        <v>7</v>
      </c>
      <c r="K17" s="46">
        <v>1</v>
      </c>
      <c r="L17" s="47">
        <v>394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22</v>
      </c>
      <c r="B18" s="130" t="s">
        <v>16</v>
      </c>
      <c r="C18" s="130" t="s">
        <v>16</v>
      </c>
      <c r="D18" s="130" t="s">
        <v>16</v>
      </c>
      <c r="E18" s="30">
        <v>2</v>
      </c>
      <c r="F18" s="30">
        <v>2</v>
      </c>
      <c r="G18" s="30">
        <v>2</v>
      </c>
      <c r="H18" s="30">
        <v>2</v>
      </c>
      <c r="I18" s="47">
        <v>8</v>
      </c>
      <c r="J18" s="47">
        <v>4</v>
      </c>
      <c r="K18" s="46">
        <v>1</v>
      </c>
      <c r="L18" s="47">
        <v>260</v>
      </c>
      <c r="M18" s="47">
        <v>4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180</v>
      </c>
      <c r="B19" s="30">
        <v>2</v>
      </c>
      <c r="C19" s="30">
        <v>2</v>
      </c>
      <c r="D19" s="130" t="s">
        <v>16</v>
      </c>
      <c r="E19" s="130" t="s">
        <v>16</v>
      </c>
      <c r="F19" s="33">
        <v>1</v>
      </c>
      <c r="G19" s="130" t="s">
        <v>16</v>
      </c>
      <c r="H19" s="33">
        <v>1</v>
      </c>
      <c r="I19" s="47">
        <f>SUM(B19:H19)</f>
        <v>6</v>
      </c>
      <c r="J19" s="47">
        <v>4</v>
      </c>
      <c r="K19" s="46">
        <f>SUM(J19/4)</f>
        <v>1</v>
      </c>
      <c r="L19" s="47">
        <v>182</v>
      </c>
      <c r="M19" s="47">
        <f>IF(ISBLANK(B19),0,IF((B19)="NA",0,IF((B19)="Not Used",-10,IF((B19)=1,1,IF((B19)=2,1,IF((B19)=3,1,IF((B19)=0,1,)))))+IF(ISBLANK(C19),0,IF((C19)="NA",0,IF((C19)="Not Used",-10,IF((C19)=1,1,IF((C19)=2,1,IF((C19)=3,1,IF((C19)=0,1,))))))+IF(ISBLANK(D19),0,IF((D19)="NA",0,IF((D19)="Not Used",-10,IF((D19)=1,1,IF((D19)=2,1,IF((D19)=3,1,IF((D19)=0,1,))))))+IF(ISBLANK(E19),0,IF((E19)="NA",0,IF((E19)="Not Used",-10,IF((E19)=1,1,IF((E19)=2,1,IF((E19)=3,1,IF((E19)=0,1,))))))+IF(ISBLANK(F19),0,IF((F19)="NA",0,IF((F19)="Not Used",-10,IF((F19)=1,1,IF((F19)=2,1,IF((F19)=3,1,IF((F19)=0,1,))))))+IF(ISBLANK(G19),0,IF((G19)="NA",0,IF((G19)="Not Used",-10,IF((G19)=1,1,IF((G19)=2,1,IF((G19)=3,1,IF((G19)=0,1,))))))+IF(ISBLANK(H19),0,IF((H19)="NA",0,IF((H19)="Not Used",-10,IF((H19)=1,1,IF((H19)=2,1,IF((H19)=3,1,IF((H19)=0,1,))))))))))))))</f>
        <v>4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14</v>
      </c>
      <c r="B20" s="125" t="s">
        <v>16</v>
      </c>
      <c r="C20" s="125" t="s">
        <v>16</v>
      </c>
      <c r="D20" s="125" t="s">
        <v>16</v>
      </c>
      <c r="E20" s="125" t="s">
        <v>16</v>
      </c>
      <c r="F20" s="125" t="s">
        <v>16</v>
      </c>
      <c r="G20" s="30">
        <v>2</v>
      </c>
      <c r="H20" s="29">
        <v>3</v>
      </c>
      <c r="I20" s="47">
        <v>5</v>
      </c>
      <c r="J20" s="47">
        <v>2</v>
      </c>
      <c r="K20" s="46">
        <v>1</v>
      </c>
      <c r="L20" s="47">
        <v>175</v>
      </c>
      <c r="M20" s="47">
        <v>2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24" customHeight="1" x14ac:dyDescent="0.25">
      <c r="A21" s="17"/>
      <c r="B21" s="12">
        <f t="shared" ref="B21:J21" si="0">SUM(B6:B20)</f>
        <v>36</v>
      </c>
      <c r="C21" s="12">
        <f t="shared" si="0"/>
        <v>27</v>
      </c>
      <c r="D21" s="12">
        <f t="shared" si="0"/>
        <v>21</v>
      </c>
      <c r="E21" s="12">
        <f t="shared" si="0"/>
        <v>21</v>
      </c>
      <c r="F21" s="12">
        <f t="shared" si="0"/>
        <v>29</v>
      </c>
      <c r="G21" s="12">
        <f t="shared" si="0"/>
        <v>26</v>
      </c>
      <c r="H21" s="12">
        <f t="shared" si="0"/>
        <v>23</v>
      </c>
      <c r="I21" s="12">
        <f t="shared" si="0"/>
        <v>183</v>
      </c>
      <c r="J21" s="12">
        <f t="shared" si="0"/>
        <v>93</v>
      </c>
      <c r="K21" s="12"/>
      <c r="L21" s="12">
        <f>SUM(L6:L20)</f>
        <v>6430</v>
      </c>
      <c r="M21" s="12">
        <f>SUM(M6:M20)</f>
        <v>93</v>
      </c>
    </row>
    <row r="22" spans="1:26" ht="24" customHeight="1" x14ac:dyDescent="0.35">
      <c r="A22" s="18" t="s">
        <v>105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20"/>
    </row>
    <row r="23" spans="1:26" ht="24" customHeight="1" x14ac:dyDescent="0.25">
      <c r="A23" s="17"/>
      <c r="B23" s="135" t="s">
        <v>141</v>
      </c>
      <c r="C23" s="135" t="s">
        <v>142</v>
      </c>
      <c r="D23" s="135" t="s">
        <v>143</v>
      </c>
      <c r="E23" s="135" t="s">
        <v>144</v>
      </c>
      <c r="F23" s="135" t="s">
        <v>145</v>
      </c>
      <c r="G23" s="135" t="s">
        <v>146</v>
      </c>
      <c r="H23" s="135" t="s">
        <v>147</v>
      </c>
      <c r="I23" s="135" t="s">
        <v>148</v>
      </c>
      <c r="J23" s="135" t="s">
        <v>151</v>
      </c>
      <c r="K23" s="20"/>
      <c r="L23" s="20"/>
      <c r="M23" s="20"/>
    </row>
    <row r="24" spans="1:26" ht="24" customHeight="1" x14ac:dyDescent="0.25">
      <c r="A24" s="17" t="s">
        <v>150</v>
      </c>
      <c r="B24" s="20">
        <v>210</v>
      </c>
      <c r="C24" s="20">
        <v>205</v>
      </c>
      <c r="D24" s="20">
        <v>102</v>
      </c>
      <c r="E24" s="20">
        <v>101</v>
      </c>
      <c r="F24" s="20">
        <v>104</v>
      </c>
      <c r="G24" s="20" t="s">
        <v>16</v>
      </c>
      <c r="H24" s="20" t="s">
        <v>16</v>
      </c>
      <c r="I24" s="20" t="s">
        <v>16</v>
      </c>
      <c r="J24" s="20">
        <f>SUM(B24:I24)</f>
        <v>722</v>
      </c>
      <c r="K24" s="20"/>
      <c r="L24" s="20"/>
      <c r="M24" s="20"/>
    </row>
    <row r="25" spans="1:26" ht="24" customHeight="1" x14ac:dyDescent="0.25">
      <c r="A25" s="17" t="s">
        <v>149</v>
      </c>
      <c r="B25" s="20">
        <v>210</v>
      </c>
      <c r="C25" s="20">
        <v>210</v>
      </c>
      <c r="D25" s="20">
        <v>105</v>
      </c>
      <c r="E25" s="20">
        <v>105</v>
      </c>
      <c r="F25" s="20">
        <v>105</v>
      </c>
      <c r="G25" s="20" t="s">
        <v>16</v>
      </c>
      <c r="H25" s="20" t="s">
        <v>16</v>
      </c>
      <c r="I25" s="20" t="s">
        <v>16</v>
      </c>
      <c r="J25" s="20">
        <f>SUM(B25:I25)</f>
        <v>735</v>
      </c>
      <c r="K25" s="20"/>
      <c r="L25" s="20"/>
      <c r="M25" s="20"/>
    </row>
    <row r="26" spans="1:26" ht="24" customHeight="1" x14ac:dyDescent="0.25">
      <c r="A26" s="17"/>
      <c r="B26" s="132">
        <f>(B24/B25)</f>
        <v>1</v>
      </c>
      <c r="C26" s="132">
        <f t="shared" ref="C26:J26" si="1">(C24/C25)</f>
        <v>0.97619047619047616</v>
      </c>
      <c r="D26" s="132">
        <f t="shared" si="1"/>
        <v>0.97142857142857142</v>
      </c>
      <c r="E26" s="132">
        <f t="shared" si="1"/>
        <v>0.96190476190476193</v>
      </c>
      <c r="F26" s="132">
        <f t="shared" si="1"/>
        <v>0.99047619047619051</v>
      </c>
      <c r="G26" s="132" t="s">
        <v>16</v>
      </c>
      <c r="H26" s="132" t="s">
        <v>16</v>
      </c>
      <c r="I26" s="132" t="s">
        <v>16</v>
      </c>
      <c r="J26" s="132">
        <f t="shared" si="1"/>
        <v>0.98231292517006807</v>
      </c>
      <c r="K26" s="21"/>
      <c r="L26" s="21"/>
      <c r="M26" s="21"/>
    </row>
    <row r="27" spans="1:26" ht="24" customHeight="1" x14ac:dyDescent="0.25">
      <c r="A27" s="17"/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</row>
    <row r="28" spans="1:26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6" ht="16.5" customHeight="1" x14ac:dyDescent="0.25">
      <c r="A29" s="22"/>
      <c r="B29" s="23"/>
      <c r="C29" s="23"/>
      <c r="D29" s="23"/>
      <c r="E29" s="23"/>
      <c r="F29" s="24" t="s">
        <v>24</v>
      </c>
      <c r="G29" s="24"/>
      <c r="H29" s="24"/>
      <c r="I29" s="24"/>
      <c r="J29" s="24"/>
      <c r="K29" s="24"/>
      <c r="L29" s="23"/>
      <c r="M29" s="23"/>
    </row>
    <row r="30" spans="1:26" ht="12.75" customHeight="1" x14ac:dyDescent="0.2"/>
    <row r="31" spans="1:26" ht="12.75" customHeight="1" x14ac:dyDescent="0.2"/>
    <row r="32" spans="1:26" ht="12.75" customHeight="1" x14ac:dyDescent="0.2"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</sheetData>
  <sortState ref="A6:M20">
    <sortCondition descending="1" ref="I6:I20"/>
    <sortCondition descending="1" ref="L6:L20"/>
    <sortCondition ref="A6:A20"/>
  </sortState>
  <mergeCells count="2">
    <mergeCell ref="A2:M2"/>
    <mergeCell ref="B32:N32"/>
  </mergeCells>
  <pageMargins left="0.7" right="0.7" top="0.75" bottom="0.75" header="0" footer="0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8"/>
  <sheetViews>
    <sheetView showGridLines="0" topLeftCell="A14" zoomScale="75" zoomScaleNormal="75" workbookViewId="0">
      <selection activeCell="L17" sqref="L1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178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21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30">
        <v>2</v>
      </c>
      <c r="H6" s="30">
        <v>2</v>
      </c>
      <c r="I6" s="47">
        <f>SUM(B6:H6)</f>
        <v>19</v>
      </c>
      <c r="J6" s="47">
        <v>7</v>
      </c>
      <c r="K6" s="46">
        <f>SUM(J6/7)</f>
        <v>1</v>
      </c>
      <c r="L6" s="47">
        <v>653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26</v>
      </c>
      <c r="B7" s="30">
        <v>2</v>
      </c>
      <c r="C7" s="29">
        <v>3</v>
      </c>
      <c r="D7" s="30">
        <v>2</v>
      </c>
      <c r="E7" s="29">
        <v>3</v>
      </c>
      <c r="F7" s="29">
        <v>3</v>
      </c>
      <c r="G7" s="29">
        <v>3</v>
      </c>
      <c r="H7" s="30">
        <v>2</v>
      </c>
      <c r="I7" s="47">
        <f>SUM(B7:H7)</f>
        <v>18</v>
      </c>
      <c r="J7" s="47">
        <v>7</v>
      </c>
      <c r="K7" s="46">
        <f>SUM(J7/7)</f>
        <v>1</v>
      </c>
      <c r="L7" s="47">
        <v>609</v>
      </c>
      <c r="M7" s="47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140" t="s">
        <v>140</v>
      </c>
      <c r="B8" s="141">
        <v>3</v>
      </c>
      <c r="C8" s="142">
        <v>2</v>
      </c>
      <c r="D8" s="141">
        <v>3</v>
      </c>
      <c r="E8" s="141">
        <v>3</v>
      </c>
      <c r="F8" s="142">
        <v>2</v>
      </c>
      <c r="G8" s="142">
        <v>2</v>
      </c>
      <c r="H8" s="141">
        <v>3</v>
      </c>
      <c r="I8" s="143">
        <f>SUM(B8:H8)</f>
        <v>18</v>
      </c>
      <c r="J8" s="143">
        <v>7</v>
      </c>
      <c r="K8" s="144">
        <f>SUM(J8/7)</f>
        <v>1</v>
      </c>
      <c r="L8" s="143">
        <v>600</v>
      </c>
      <c r="M8" s="143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23</v>
      </c>
      <c r="B9" s="30">
        <v>2</v>
      </c>
      <c r="C9" s="33">
        <v>1</v>
      </c>
      <c r="D9" s="29">
        <v>3</v>
      </c>
      <c r="E9" s="30">
        <v>2</v>
      </c>
      <c r="F9" s="30">
        <v>2</v>
      </c>
      <c r="G9" s="30">
        <v>2</v>
      </c>
      <c r="H9" s="29">
        <v>3</v>
      </c>
      <c r="I9" s="47">
        <f>SUM(B9:H9)</f>
        <v>15</v>
      </c>
      <c r="J9" s="47">
        <v>7</v>
      </c>
      <c r="K9" s="46">
        <f>SUM(J9/7)</f>
        <v>1</v>
      </c>
      <c r="L9" s="47">
        <v>542</v>
      </c>
      <c r="M9" s="47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29">
        <v>3</v>
      </c>
      <c r="C10" s="33">
        <v>1</v>
      </c>
      <c r="D10" s="30">
        <v>2</v>
      </c>
      <c r="E10" s="29">
        <v>3</v>
      </c>
      <c r="F10" s="30">
        <v>2</v>
      </c>
      <c r="G10" s="30">
        <v>2</v>
      </c>
      <c r="H10" s="30">
        <v>2</v>
      </c>
      <c r="I10" s="47">
        <f>SUM(B10:H10)</f>
        <v>15</v>
      </c>
      <c r="J10" s="47">
        <v>7</v>
      </c>
      <c r="K10" s="46">
        <f>SUM(J10/7)</f>
        <v>1</v>
      </c>
      <c r="L10" s="47">
        <v>538</v>
      </c>
      <c r="M10" s="47">
        <f>IF(ISBLANK(B10),0,IF((B10)="NA",0,IF((B10)="Not Used",-10,IF((B10)=1,1,IF((B10)=2,1,IF((B10)=3,1,IF((B10)=0,1,)))))+IF(ISBLANK(C10),0,IF((C10)="NA",0,IF((C10)="Not Used",-10,IF((C10)=1,1,IF((C10)=2,1,IF((C10)=3,1,IF((C10)=0,1,))))))+IF(ISBLANK(D10),0,IF((D10)="NA",0,IF((D10)="Not Used",-10,IF((D10)=1,1,IF((D10)=2,1,IF((D10)=3,1,IF((D10)=0,1,))))))+IF(ISBLANK(E10),0,IF((E10)="NA",0,IF((E10)="Not Used",-10,IF((E10)=1,1,IF((E10)=2,1,IF((E10)=3,1,IF((E10)=0,1,))))))+IF(ISBLANK(F10),0,IF((F10)="NA",0,IF((F10)="Not Used",-10,IF((F10)=1,1,IF((F10)=2,1,IF((F10)=3,1,IF((F10)=0,1,))))))+IF(ISBLANK(G10),0,IF((G10)="NA",0,IF((G10)="Not Used",-10,IF((G10)=1,1,IF((G10)=2,1,IF((G10)=3,1,IF((G10)=0,1,))))))+IF(ISBLANK(H10),0,IF((H10)="NA",0,IF((H10)="Not Used",-10,IF((H10)=1,1,IF((H10)=2,1,IF((H10)=3,1,IF((H10)=0,1,))))))))))))))</f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40</v>
      </c>
      <c r="B11" s="33">
        <v>1</v>
      </c>
      <c r="C11" s="30">
        <v>2</v>
      </c>
      <c r="D11" s="30">
        <v>2</v>
      </c>
      <c r="E11" s="30">
        <v>2</v>
      </c>
      <c r="F11" s="30">
        <v>2</v>
      </c>
      <c r="G11" s="29">
        <v>3</v>
      </c>
      <c r="H11" s="30">
        <v>2</v>
      </c>
      <c r="I11" s="47">
        <v>14</v>
      </c>
      <c r="J11" s="47">
        <v>7</v>
      </c>
      <c r="K11" s="46">
        <v>1</v>
      </c>
      <c r="L11" s="47">
        <v>469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41</v>
      </c>
      <c r="B12" s="30">
        <v>2</v>
      </c>
      <c r="C12" s="131">
        <v>0</v>
      </c>
      <c r="D12" s="30">
        <v>2</v>
      </c>
      <c r="E12" s="30">
        <v>2</v>
      </c>
      <c r="F12" s="30">
        <v>2</v>
      </c>
      <c r="G12" s="29">
        <v>3</v>
      </c>
      <c r="H12" s="30">
        <v>2</v>
      </c>
      <c r="I12" s="47">
        <v>13</v>
      </c>
      <c r="J12" s="47">
        <v>7</v>
      </c>
      <c r="K12" s="46">
        <v>1</v>
      </c>
      <c r="L12" s="47">
        <v>497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34</v>
      </c>
      <c r="B13" s="30">
        <v>2</v>
      </c>
      <c r="C13" s="33">
        <v>1</v>
      </c>
      <c r="D13" s="29">
        <v>3</v>
      </c>
      <c r="E13" s="30">
        <v>2</v>
      </c>
      <c r="F13" s="33">
        <v>1</v>
      </c>
      <c r="G13" s="30">
        <v>2</v>
      </c>
      <c r="H13" s="30">
        <v>2</v>
      </c>
      <c r="I13" s="47">
        <f>SUM(B13:H13)</f>
        <v>13</v>
      </c>
      <c r="J13" s="47">
        <v>7</v>
      </c>
      <c r="K13" s="46">
        <f>SUM(J13/7)</f>
        <v>1</v>
      </c>
      <c r="L13" s="47">
        <v>468</v>
      </c>
      <c r="M13" s="47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30</v>
      </c>
      <c r="B14" s="30">
        <v>2</v>
      </c>
      <c r="C14" s="30">
        <v>2</v>
      </c>
      <c r="D14" s="29">
        <v>3</v>
      </c>
      <c r="E14" s="30">
        <v>2</v>
      </c>
      <c r="F14" s="131">
        <v>0</v>
      </c>
      <c r="G14" s="30">
        <v>2</v>
      </c>
      <c r="H14" s="30">
        <v>2</v>
      </c>
      <c r="I14" s="47">
        <f>SUM(B14:H14)</f>
        <v>13</v>
      </c>
      <c r="J14" s="47">
        <v>7</v>
      </c>
      <c r="K14" s="46">
        <f>SUM(J14/7)</f>
        <v>1</v>
      </c>
      <c r="L14" s="47">
        <v>467</v>
      </c>
      <c r="M14" s="47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35</v>
      </c>
      <c r="B15" s="30">
        <v>2</v>
      </c>
      <c r="C15" s="30">
        <v>2</v>
      </c>
      <c r="D15" s="29">
        <v>3</v>
      </c>
      <c r="E15" s="30">
        <v>2</v>
      </c>
      <c r="F15" s="131">
        <v>0</v>
      </c>
      <c r="G15" s="30">
        <v>2</v>
      </c>
      <c r="H15" s="30">
        <v>2</v>
      </c>
      <c r="I15" s="47">
        <f>SUM(B15:H15)</f>
        <v>13</v>
      </c>
      <c r="J15" s="47">
        <v>7</v>
      </c>
      <c r="K15" s="46">
        <f>SUM(J15/7)</f>
        <v>1</v>
      </c>
      <c r="L15" s="47">
        <v>429</v>
      </c>
      <c r="M15" s="47">
        <f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30">
        <v>2</v>
      </c>
      <c r="C16" s="33">
        <v>1</v>
      </c>
      <c r="D16" s="29">
        <v>3</v>
      </c>
      <c r="E16" s="30">
        <v>2</v>
      </c>
      <c r="F16" s="131">
        <v>0</v>
      </c>
      <c r="G16" s="30">
        <v>2</v>
      </c>
      <c r="H16" s="30">
        <v>2</v>
      </c>
      <c r="I16" s="47">
        <f>SUM(B16:H16)</f>
        <v>12</v>
      </c>
      <c r="J16" s="47">
        <v>7</v>
      </c>
      <c r="K16" s="46">
        <f>SUM(J16/7)</f>
        <v>1</v>
      </c>
      <c r="L16" s="47">
        <v>445</v>
      </c>
      <c r="M16" s="47">
        <f>IF(ISBLANK(B16),0,IF((B16)="NA",0,IF((B16)="Not Used",-10,IF((B16)=1,1,IF((B16)=2,1,IF((B16)=3,1,IF((B16)=0,1,)))))+IF(ISBLANK(C16),0,IF((C16)="NA",0,IF((C16)="Not Used",-10,IF((C16)=1,1,IF((C16)=2,1,IF((C16)=3,1,IF((C16)=0,1,))))))+IF(ISBLANK(D16),0,IF((D16)="NA",0,IF((D16)="Not Used",-10,IF((D16)=1,1,IF((D16)=2,1,IF((D16)=3,1,IF((D16)=0,1,))))))+IF(ISBLANK(E16),0,IF((E16)="NA",0,IF((E16)="Not Used",-10,IF((E16)=1,1,IF((E16)=2,1,IF((E16)=3,1,IF((E16)=0,1,))))))+IF(ISBLANK(F16),0,IF((F16)="NA",0,IF((F16)="Not Used",-10,IF((F16)=1,1,IF((F16)=2,1,IF((F16)=3,1,IF((F16)=0,1,))))))+IF(ISBLANK(G16),0,IF((G16)="NA",0,IF((G16)="Not Used",-10,IF((G16)=1,1,IF((G16)=2,1,IF((G16)=3,1,IF((G16)=0,1,))))))+IF(ISBLANK(H16),0,IF((H16)="NA",0,IF((H16)="Not Used",-10,IF((H16)=1,1,IF((H16)=2,1,IF((H16)=3,1,IF((H16)=0,1,))))))))))))))</f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126</v>
      </c>
      <c r="B17" s="33">
        <v>1</v>
      </c>
      <c r="C17" s="33">
        <v>1</v>
      </c>
      <c r="D17" s="33">
        <v>1</v>
      </c>
      <c r="E17" s="33">
        <v>1</v>
      </c>
      <c r="F17" s="30">
        <v>2</v>
      </c>
      <c r="G17" s="29">
        <v>3</v>
      </c>
      <c r="H17" s="29">
        <v>3</v>
      </c>
      <c r="I17" s="47">
        <v>12</v>
      </c>
      <c r="J17" s="47">
        <v>7</v>
      </c>
      <c r="K17" s="46">
        <v>1</v>
      </c>
      <c r="L17" s="47">
        <v>445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28</v>
      </c>
      <c r="B18" s="30">
        <v>2</v>
      </c>
      <c r="C18" s="33">
        <v>1</v>
      </c>
      <c r="D18" s="29">
        <v>3</v>
      </c>
      <c r="E18" s="33">
        <v>1</v>
      </c>
      <c r="F18" s="30">
        <v>2</v>
      </c>
      <c r="G18" s="30">
        <v>2</v>
      </c>
      <c r="H18" s="33">
        <v>1</v>
      </c>
      <c r="I18" s="47">
        <v>12</v>
      </c>
      <c r="J18" s="47">
        <v>7</v>
      </c>
      <c r="K18" s="46">
        <v>1</v>
      </c>
      <c r="L18" s="47">
        <v>414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39</v>
      </c>
      <c r="B19" s="150" t="s">
        <v>16</v>
      </c>
      <c r="C19" s="33">
        <v>1</v>
      </c>
      <c r="D19" s="30">
        <v>2</v>
      </c>
      <c r="E19" s="33">
        <v>1</v>
      </c>
      <c r="F19" s="30">
        <v>2</v>
      </c>
      <c r="G19" s="29">
        <v>3</v>
      </c>
      <c r="H19" s="29">
        <v>3</v>
      </c>
      <c r="I19" s="47">
        <v>12</v>
      </c>
      <c r="J19" s="47">
        <v>6</v>
      </c>
      <c r="K19" s="46">
        <v>1</v>
      </c>
      <c r="L19" s="47">
        <v>401</v>
      </c>
      <c r="M19" s="47">
        <v>6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65</v>
      </c>
      <c r="B20" s="131">
        <v>0</v>
      </c>
      <c r="C20" s="30">
        <v>2</v>
      </c>
      <c r="D20" s="33">
        <v>1</v>
      </c>
      <c r="E20" s="33">
        <v>1</v>
      </c>
      <c r="F20" s="30">
        <v>2</v>
      </c>
      <c r="G20" s="29">
        <v>3</v>
      </c>
      <c r="H20" s="30">
        <v>2</v>
      </c>
      <c r="I20" s="47">
        <v>11</v>
      </c>
      <c r="J20" s="47">
        <v>7</v>
      </c>
      <c r="K20" s="46">
        <v>1</v>
      </c>
      <c r="L20" s="47">
        <v>435</v>
      </c>
      <c r="M20" s="47"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36</v>
      </c>
      <c r="B21" s="30">
        <v>2</v>
      </c>
      <c r="C21" s="30">
        <v>2</v>
      </c>
      <c r="D21" s="30">
        <v>2</v>
      </c>
      <c r="E21" s="33">
        <v>1</v>
      </c>
      <c r="F21" s="33">
        <v>1</v>
      </c>
      <c r="G21" s="33">
        <v>1</v>
      </c>
      <c r="H21" s="30">
        <v>2</v>
      </c>
      <c r="I21" s="47">
        <f>SUM(B21:H21)</f>
        <v>11</v>
      </c>
      <c r="J21" s="47">
        <v>7</v>
      </c>
      <c r="K21" s="46">
        <f>SUM(J21/7)</f>
        <v>1</v>
      </c>
      <c r="L21" s="47">
        <v>416</v>
      </c>
      <c r="M21" s="47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48</v>
      </c>
      <c r="B22" s="29">
        <v>3</v>
      </c>
      <c r="C22" s="33">
        <v>1</v>
      </c>
      <c r="D22" s="130" t="s">
        <v>16</v>
      </c>
      <c r="E22" s="30">
        <v>2</v>
      </c>
      <c r="F22" s="33">
        <v>1</v>
      </c>
      <c r="G22" s="30">
        <v>2</v>
      </c>
      <c r="H22" s="30">
        <v>2</v>
      </c>
      <c r="I22" s="47">
        <v>11</v>
      </c>
      <c r="J22" s="47">
        <v>6</v>
      </c>
      <c r="K22" s="46">
        <v>1</v>
      </c>
      <c r="L22" s="47">
        <v>392</v>
      </c>
      <c r="M22" s="47">
        <v>6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46</v>
      </c>
      <c r="B23" s="33">
        <v>1</v>
      </c>
      <c r="C23" s="33">
        <v>1</v>
      </c>
      <c r="D23" s="30">
        <v>2</v>
      </c>
      <c r="E23" s="131">
        <v>0</v>
      </c>
      <c r="F23" s="30">
        <v>2</v>
      </c>
      <c r="G23" s="30">
        <v>2</v>
      </c>
      <c r="H23" s="30">
        <v>2</v>
      </c>
      <c r="I23" s="47">
        <v>10</v>
      </c>
      <c r="J23" s="47">
        <v>7</v>
      </c>
      <c r="K23" s="46">
        <v>1</v>
      </c>
      <c r="L23" s="47">
        <v>376</v>
      </c>
      <c r="M23" s="47">
        <v>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64</v>
      </c>
      <c r="B24" s="150" t="s">
        <v>16</v>
      </c>
      <c r="C24" s="150" t="s">
        <v>16</v>
      </c>
      <c r="D24" s="150" t="s">
        <v>16</v>
      </c>
      <c r="E24" s="30">
        <v>2</v>
      </c>
      <c r="F24" s="30">
        <v>2</v>
      </c>
      <c r="G24" s="29">
        <v>3</v>
      </c>
      <c r="H24" s="29">
        <v>3</v>
      </c>
      <c r="I24" s="47">
        <v>10</v>
      </c>
      <c r="J24" s="47">
        <v>4</v>
      </c>
      <c r="K24" s="46">
        <v>1</v>
      </c>
      <c r="L24" s="47">
        <v>369</v>
      </c>
      <c r="M24" s="47">
        <v>4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29</v>
      </c>
      <c r="B25" s="30">
        <v>2</v>
      </c>
      <c r="C25" s="33">
        <v>1</v>
      </c>
      <c r="D25" s="33">
        <v>1</v>
      </c>
      <c r="E25" s="33">
        <v>1</v>
      </c>
      <c r="F25" s="30">
        <v>2</v>
      </c>
      <c r="G25" s="30">
        <v>2</v>
      </c>
      <c r="H25" s="33">
        <v>1</v>
      </c>
      <c r="I25" s="47">
        <v>10</v>
      </c>
      <c r="J25" s="47">
        <v>7</v>
      </c>
      <c r="K25" s="46">
        <v>1</v>
      </c>
      <c r="L25" s="47">
        <v>342</v>
      </c>
      <c r="M25" s="47">
        <v>7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14</v>
      </c>
      <c r="B26" s="131">
        <v>0</v>
      </c>
      <c r="C26" s="33">
        <v>1</v>
      </c>
      <c r="D26" s="30">
        <v>2</v>
      </c>
      <c r="E26" s="131">
        <v>0</v>
      </c>
      <c r="F26" s="30">
        <v>2</v>
      </c>
      <c r="G26" s="30">
        <v>2</v>
      </c>
      <c r="H26" s="33">
        <v>1</v>
      </c>
      <c r="I26" s="47">
        <v>8</v>
      </c>
      <c r="J26" s="47">
        <v>7</v>
      </c>
      <c r="K26" s="46">
        <v>1</v>
      </c>
      <c r="L26" s="47">
        <v>345</v>
      </c>
      <c r="M26" s="47">
        <v>7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22</v>
      </c>
      <c r="B27" s="29">
        <v>3</v>
      </c>
      <c r="C27" s="33">
        <v>1</v>
      </c>
      <c r="D27" s="130" t="s">
        <v>16</v>
      </c>
      <c r="E27" s="130" t="s">
        <v>16</v>
      </c>
      <c r="F27" s="130" t="s">
        <v>16</v>
      </c>
      <c r="G27" s="130" t="s">
        <v>16</v>
      </c>
      <c r="H27" s="33">
        <v>1</v>
      </c>
      <c r="I27" s="47">
        <v>5</v>
      </c>
      <c r="J27" s="47">
        <v>3</v>
      </c>
      <c r="K27" s="46">
        <v>1</v>
      </c>
      <c r="L27" s="47">
        <v>177</v>
      </c>
      <c r="M27" s="47">
        <v>3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32</v>
      </c>
      <c r="B28" s="122">
        <v>0</v>
      </c>
      <c r="C28" s="130" t="s">
        <v>16</v>
      </c>
      <c r="D28" s="130" t="s">
        <v>16</v>
      </c>
      <c r="E28" s="130" t="s">
        <v>16</v>
      </c>
      <c r="F28" s="122">
        <v>0</v>
      </c>
      <c r="G28" s="33">
        <v>1</v>
      </c>
      <c r="H28" s="33">
        <v>1</v>
      </c>
      <c r="I28" s="47">
        <f>SUM(B28:H28)</f>
        <v>2</v>
      </c>
      <c r="J28" s="47">
        <v>4</v>
      </c>
      <c r="K28" s="46">
        <f>SUM(J28/4)</f>
        <v>1</v>
      </c>
      <c r="L28" s="47">
        <v>157</v>
      </c>
      <c r="M28" s="47">
        <f>IF(ISBLANK(B28),0,IF((B28)="NA",0,IF((B28)="Not Used",-10,IF((B28)=1,1,IF((B28)=2,1,IF((B28)=3,1,IF((B28)=0,1,)))))+IF(ISBLANK(C28),0,IF((C28)="NA",0,IF((C28)="Not Used",-10,IF((C28)=1,1,IF((C28)=2,1,IF((C28)=3,1,IF((C28)=0,1,))))))+IF(ISBLANK(D28),0,IF((D28)="NA",0,IF((D28)="Not Used",-10,IF((D28)=1,1,IF((D28)=2,1,IF((D28)=3,1,IF((D28)=0,1,))))))+IF(ISBLANK(E28),0,IF((E28)="NA",0,IF((E28)="Not Used",-10,IF((E28)=1,1,IF((E28)=2,1,IF((E28)=3,1,IF((E28)=0,1,))))))+IF(ISBLANK(F28),0,IF((F28)="NA",0,IF((F28)="Not Used",-10,IF((F28)=1,1,IF((F28)=2,1,IF((F28)=3,1,IF((F28)=0,1,))))))+IF(ISBLANK(G28),0,IF((G28)="NA",0,IF((G28)="Not Used",-10,IF((G28)=1,1,IF((G28)=2,1,IF((G28)=3,1,IF((G28)=0,1,))))))+IF(ISBLANK(H28),0,IF((H28)="NA",0,IF((H28)="Not Used",-10,IF((H28)=1,1,IF((H28)=2,1,IF((H28)=3,1,IF((H28)=0,1,))))))))))))))</f>
        <v>4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31</v>
      </c>
      <c r="B29" s="30">
        <v>2</v>
      </c>
      <c r="C29" s="130" t="s">
        <v>16</v>
      </c>
      <c r="D29" s="130" t="s">
        <v>16</v>
      </c>
      <c r="E29" s="130" t="s">
        <v>16</v>
      </c>
      <c r="F29" s="130" t="s">
        <v>16</v>
      </c>
      <c r="G29" s="130" t="s">
        <v>16</v>
      </c>
      <c r="H29" s="130" t="s">
        <v>16</v>
      </c>
      <c r="I29" s="47">
        <f>SUM(B29:H29)</f>
        <v>2</v>
      </c>
      <c r="J29" s="47">
        <v>1</v>
      </c>
      <c r="K29" s="46">
        <f>SUM(J29/1)</f>
        <v>1</v>
      </c>
      <c r="L29" s="47">
        <v>64</v>
      </c>
      <c r="M29" s="47">
        <f>IF(ISBLANK(B29),0,IF((B29)="NA",0,IF((B29)="Not Used",-10,IF((B29)=1,1,IF((B29)=2,1,IF((B29)=3,1,IF((B29)=0,1,)))))+IF(ISBLANK(C29),0,IF((C29)="NA",0,IF((C29)="Not Used",-10,IF((C29)=1,1,IF((C29)=2,1,IF((C29)=3,1,IF((C29)=0,1,))))))+IF(ISBLANK(D29),0,IF((D29)="NA",0,IF((D29)="Not Used",-10,IF((D29)=1,1,IF((D29)=2,1,IF((D29)=3,1,IF((D29)=0,1,))))))+IF(ISBLANK(E29),0,IF((E29)="NA",0,IF((E29)="Not Used",-10,IF((E29)=1,1,IF((E29)=2,1,IF((E29)=3,1,IF((E29)=0,1,))))))+IF(ISBLANK(F29),0,IF((F29)="NA",0,IF((F29)="Not Used",-10,IF((F29)=1,1,IF((F29)=2,1,IF((F29)=3,1,IF((F29)=0,1,))))))+IF(ISBLANK(G29),0,IF((G29)="NA",0,IF((G29)="Not Used",-10,IF((G29)=1,1,IF((G29)=2,1,IF((G29)=3,1,IF((G29)=0,1,))))))+IF(ISBLANK(H29),0,IF((H29)="NA",0,IF((H29)="Not Used",-10,IF((H29)=1,1,IF((H29)=2,1,IF((H29)=3,1,IF((H29)=0,1,))))))))))))))</f>
        <v>1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20</v>
      </c>
      <c r="B30" s="131">
        <v>0</v>
      </c>
      <c r="C30" s="131">
        <v>0</v>
      </c>
      <c r="D30" s="150" t="s">
        <v>16</v>
      </c>
      <c r="E30" s="150" t="s">
        <v>16</v>
      </c>
      <c r="F30" s="150" t="s">
        <v>16</v>
      </c>
      <c r="G30" s="150" t="s">
        <v>16</v>
      </c>
      <c r="H30" s="150" t="s">
        <v>16</v>
      </c>
      <c r="I30" s="47">
        <v>0</v>
      </c>
      <c r="J30" s="47">
        <v>2</v>
      </c>
      <c r="K30" s="46">
        <v>1</v>
      </c>
      <c r="L30" s="47">
        <v>74</v>
      </c>
      <c r="M30" s="47">
        <v>2</v>
      </c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24" customHeight="1" x14ac:dyDescent="0.25">
      <c r="A31" s="17"/>
      <c r="B31" s="12">
        <f t="shared" ref="B31:J31" si="0">SUM(B6:B30)</f>
        <v>40</v>
      </c>
      <c r="C31" s="12">
        <f t="shared" si="0"/>
        <v>30</v>
      </c>
      <c r="D31" s="12">
        <f t="shared" si="0"/>
        <v>43</v>
      </c>
      <c r="E31" s="12">
        <f t="shared" si="0"/>
        <v>36</v>
      </c>
      <c r="F31" s="12">
        <f t="shared" si="0"/>
        <v>35</v>
      </c>
      <c r="G31" s="12">
        <f t="shared" si="0"/>
        <v>49</v>
      </c>
      <c r="H31" s="12">
        <f t="shared" si="0"/>
        <v>46</v>
      </c>
      <c r="I31" s="12">
        <f t="shared" si="0"/>
        <v>279</v>
      </c>
      <c r="J31" s="12">
        <f t="shared" si="0"/>
        <v>152</v>
      </c>
      <c r="K31" s="12"/>
      <c r="L31" s="12">
        <f>SUM(L6:L30)</f>
        <v>10124</v>
      </c>
      <c r="M31" s="12">
        <f>SUM(M6:M30)</f>
        <v>152</v>
      </c>
    </row>
    <row r="32" spans="1:26" ht="24" customHeight="1" x14ac:dyDescent="0.35">
      <c r="A32" s="18" t="s">
        <v>103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0"/>
      <c r="M32" s="20"/>
    </row>
    <row r="33" spans="1:14" ht="24" customHeight="1" x14ac:dyDescent="0.25">
      <c r="A33" s="17"/>
      <c r="B33" s="135" t="s">
        <v>141</v>
      </c>
      <c r="C33" s="135" t="s">
        <v>142</v>
      </c>
      <c r="D33" s="135" t="s">
        <v>143</v>
      </c>
      <c r="E33" s="135" t="s">
        <v>144</v>
      </c>
      <c r="F33" s="135" t="s">
        <v>145</v>
      </c>
      <c r="G33" s="135" t="s">
        <v>146</v>
      </c>
      <c r="H33" s="135" t="s">
        <v>147</v>
      </c>
      <c r="I33" s="135" t="s">
        <v>148</v>
      </c>
      <c r="J33" s="135" t="s">
        <v>151</v>
      </c>
      <c r="K33" s="20"/>
      <c r="L33" s="20"/>
      <c r="M33" s="20"/>
    </row>
    <row r="34" spans="1:14" ht="24" customHeight="1" x14ac:dyDescent="0.25">
      <c r="A34" s="17" t="s">
        <v>150</v>
      </c>
      <c r="B34" s="20">
        <v>207</v>
      </c>
      <c r="C34" s="20">
        <v>201</v>
      </c>
      <c r="D34" s="20">
        <v>102</v>
      </c>
      <c r="E34" s="20">
        <v>101</v>
      </c>
      <c r="F34" s="20">
        <v>97</v>
      </c>
      <c r="G34" s="20">
        <v>101</v>
      </c>
      <c r="H34" s="20" t="s">
        <v>16</v>
      </c>
      <c r="I34" s="20" t="s">
        <v>16</v>
      </c>
      <c r="J34" s="20">
        <f>SUM(B34:I34)</f>
        <v>809</v>
      </c>
      <c r="K34" s="20"/>
      <c r="L34" s="20"/>
      <c r="M34" s="20"/>
    </row>
    <row r="35" spans="1:14" ht="24" customHeight="1" x14ac:dyDescent="0.25">
      <c r="A35" s="17" t="s">
        <v>149</v>
      </c>
      <c r="B35" s="20">
        <v>210</v>
      </c>
      <c r="C35" s="20">
        <v>210</v>
      </c>
      <c r="D35" s="20">
        <v>105</v>
      </c>
      <c r="E35" s="20">
        <v>105</v>
      </c>
      <c r="F35" s="20">
        <v>105</v>
      </c>
      <c r="G35" s="20">
        <v>105</v>
      </c>
      <c r="H35" s="20" t="s">
        <v>16</v>
      </c>
      <c r="I35" s="20" t="s">
        <v>16</v>
      </c>
      <c r="J35" s="20">
        <f>SUM(B35:I35)</f>
        <v>840</v>
      </c>
      <c r="K35" s="20"/>
      <c r="L35" s="20"/>
      <c r="M35" s="20"/>
    </row>
    <row r="36" spans="1:14" ht="24" customHeight="1" x14ac:dyDescent="0.25">
      <c r="A36" s="17"/>
      <c r="B36" s="132">
        <f>(B34/B35)</f>
        <v>0.98571428571428577</v>
      </c>
      <c r="C36" s="132">
        <f t="shared" ref="C36:J36" si="1">(C34/C35)</f>
        <v>0.95714285714285718</v>
      </c>
      <c r="D36" s="132">
        <f t="shared" si="1"/>
        <v>0.97142857142857142</v>
      </c>
      <c r="E36" s="132">
        <f t="shared" si="1"/>
        <v>0.96190476190476193</v>
      </c>
      <c r="F36" s="132">
        <f t="shared" si="1"/>
        <v>0.92380952380952386</v>
      </c>
      <c r="G36" s="132">
        <f t="shared" si="1"/>
        <v>0.96190476190476193</v>
      </c>
      <c r="H36" s="132" t="s">
        <v>16</v>
      </c>
      <c r="I36" s="132" t="s">
        <v>16</v>
      </c>
      <c r="J36" s="132">
        <f t="shared" si="1"/>
        <v>0.96309523809523812</v>
      </c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1"/>
      <c r="F37" s="21"/>
      <c r="G37" s="21"/>
      <c r="H37" s="21"/>
      <c r="I37" s="21"/>
      <c r="J37" s="21"/>
      <c r="K37" s="21"/>
      <c r="L37" s="21"/>
      <c r="M37" s="21"/>
    </row>
    <row r="38" spans="1:14" ht="24" customHeight="1" x14ac:dyDescent="0.25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4" ht="16.5" customHeight="1" x14ac:dyDescent="0.25">
      <c r="A39" s="22"/>
      <c r="B39" s="23"/>
      <c r="C39" s="23"/>
      <c r="D39" s="23"/>
      <c r="E39" s="23"/>
      <c r="F39" s="24" t="s">
        <v>24</v>
      </c>
      <c r="G39" s="24"/>
      <c r="H39" s="24"/>
      <c r="I39" s="24"/>
      <c r="J39" s="24"/>
      <c r="K39" s="24"/>
      <c r="L39" s="23"/>
      <c r="M39" s="23"/>
    </row>
    <row r="40" spans="1:14" ht="12.75" customHeight="1" x14ac:dyDescent="0.2"/>
    <row r="41" spans="1:14" ht="12.75" customHeight="1" x14ac:dyDescent="0.2"/>
    <row r="42" spans="1:14" ht="12.75" customHeight="1" x14ac:dyDescent="0.2"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</row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</sheetData>
  <sortState ref="A7:M30">
    <sortCondition descending="1" ref="I7:I30"/>
    <sortCondition descending="1" ref="L7:L30"/>
    <sortCondition ref="A7:A30"/>
  </sortState>
  <mergeCells count="2">
    <mergeCell ref="A2:M2"/>
    <mergeCell ref="B42:N42"/>
  </mergeCells>
  <pageMargins left="0.7" right="0.7" top="0.75" bottom="0.75" header="0" footer="0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6"/>
  <sheetViews>
    <sheetView showGridLines="0" topLeftCell="A14" zoomScale="75" zoomScaleNormal="75" workbookViewId="0">
      <selection activeCell="A31" sqref="A31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177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64</v>
      </c>
      <c r="B6" s="29">
        <v>3</v>
      </c>
      <c r="C6" s="30">
        <v>2</v>
      </c>
      <c r="D6" s="29">
        <v>3</v>
      </c>
      <c r="E6" s="29">
        <v>3</v>
      </c>
      <c r="F6" s="29">
        <v>3</v>
      </c>
      <c r="G6" s="29">
        <v>3</v>
      </c>
      <c r="H6" s="30">
        <v>2</v>
      </c>
      <c r="I6" s="47">
        <f>SUM(B6:H6)</f>
        <v>19</v>
      </c>
      <c r="J6" s="47">
        <v>7</v>
      </c>
      <c r="K6" s="46">
        <f>SUM(J6/7)</f>
        <v>1</v>
      </c>
      <c r="L6" s="47">
        <v>628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140</v>
      </c>
      <c r="B7" s="142">
        <v>2</v>
      </c>
      <c r="C7" s="141">
        <v>3</v>
      </c>
      <c r="D7" s="142">
        <v>2</v>
      </c>
      <c r="E7" s="141">
        <v>3</v>
      </c>
      <c r="F7" s="142">
        <v>2</v>
      </c>
      <c r="G7" s="141">
        <v>3</v>
      </c>
      <c r="H7" s="141">
        <v>3</v>
      </c>
      <c r="I7" s="143">
        <f>SUM(B7:H7)</f>
        <v>18</v>
      </c>
      <c r="J7" s="143">
        <v>7</v>
      </c>
      <c r="K7" s="144">
        <f>SUM(J7/7)</f>
        <v>1</v>
      </c>
      <c r="L7" s="143">
        <v>633</v>
      </c>
      <c r="M7" s="143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26</v>
      </c>
      <c r="B8" s="30">
        <v>2</v>
      </c>
      <c r="C8" s="30">
        <v>2</v>
      </c>
      <c r="D8" s="29">
        <v>3</v>
      </c>
      <c r="E8" s="29">
        <v>3</v>
      </c>
      <c r="F8" s="30">
        <v>2</v>
      </c>
      <c r="G8" s="29">
        <v>3</v>
      </c>
      <c r="H8" s="30">
        <v>2</v>
      </c>
      <c r="I8" s="47">
        <v>17</v>
      </c>
      <c r="J8" s="47">
        <v>7</v>
      </c>
      <c r="K8" s="46">
        <v>1</v>
      </c>
      <c r="L8" s="47">
        <v>616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14</v>
      </c>
      <c r="B9" s="147" t="s">
        <v>16</v>
      </c>
      <c r="C9" s="30">
        <v>2</v>
      </c>
      <c r="D9" s="29">
        <v>3</v>
      </c>
      <c r="E9" s="29">
        <v>3</v>
      </c>
      <c r="F9" s="29">
        <v>3</v>
      </c>
      <c r="G9" s="29">
        <v>3</v>
      </c>
      <c r="H9" s="29">
        <v>3</v>
      </c>
      <c r="I9" s="47">
        <v>17</v>
      </c>
      <c r="J9" s="47">
        <v>6</v>
      </c>
      <c r="K9" s="46">
        <v>1</v>
      </c>
      <c r="L9" s="47">
        <v>577</v>
      </c>
      <c r="M9" s="47">
        <v>6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21</v>
      </c>
      <c r="B10" s="147" t="s">
        <v>16</v>
      </c>
      <c r="C10" s="30">
        <v>2</v>
      </c>
      <c r="D10" s="30">
        <v>2</v>
      </c>
      <c r="E10" s="29">
        <v>3</v>
      </c>
      <c r="F10" s="29">
        <v>3</v>
      </c>
      <c r="G10" s="29">
        <v>3</v>
      </c>
      <c r="H10" s="29">
        <v>3</v>
      </c>
      <c r="I10" s="47">
        <v>16</v>
      </c>
      <c r="J10" s="47">
        <v>6</v>
      </c>
      <c r="K10" s="46">
        <v>1</v>
      </c>
      <c r="L10" s="47">
        <v>535</v>
      </c>
      <c r="M10" s="47">
        <v>6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48</v>
      </c>
      <c r="B11" s="30">
        <v>2</v>
      </c>
      <c r="C11" s="148" t="s">
        <v>16</v>
      </c>
      <c r="D11" s="29">
        <v>3</v>
      </c>
      <c r="E11" s="30">
        <v>2</v>
      </c>
      <c r="F11" s="29">
        <v>3</v>
      </c>
      <c r="G11" s="29">
        <v>3</v>
      </c>
      <c r="H11" s="29">
        <v>3</v>
      </c>
      <c r="I11" s="47">
        <f>SUM(B11:H11)</f>
        <v>16</v>
      </c>
      <c r="J11" s="47">
        <v>6</v>
      </c>
      <c r="K11" s="46">
        <f>SUM(J11/6)</f>
        <v>1</v>
      </c>
      <c r="L11" s="47">
        <v>532</v>
      </c>
      <c r="M11" s="47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6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12</v>
      </c>
      <c r="B12" s="30">
        <v>2</v>
      </c>
      <c r="C12" s="30">
        <v>2</v>
      </c>
      <c r="D12" s="29">
        <v>3</v>
      </c>
      <c r="E12" s="30">
        <v>2</v>
      </c>
      <c r="F12" s="29">
        <v>3</v>
      </c>
      <c r="G12" s="30">
        <v>2</v>
      </c>
      <c r="H12" s="30">
        <v>2</v>
      </c>
      <c r="I12" s="47">
        <v>16</v>
      </c>
      <c r="J12" s="47">
        <v>7</v>
      </c>
      <c r="K12" s="46">
        <v>1</v>
      </c>
      <c r="L12" s="47">
        <v>513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134</v>
      </c>
      <c r="B13" s="147" t="s">
        <v>16</v>
      </c>
      <c r="C13" s="30">
        <v>2</v>
      </c>
      <c r="D13" s="29">
        <v>3</v>
      </c>
      <c r="E13" s="29">
        <v>3</v>
      </c>
      <c r="F13" s="29">
        <v>3</v>
      </c>
      <c r="G13" s="29">
        <v>3</v>
      </c>
      <c r="H13" s="33">
        <v>1</v>
      </c>
      <c r="I13" s="47">
        <f>SUM(B13:H13)</f>
        <v>15</v>
      </c>
      <c r="J13" s="47">
        <v>6</v>
      </c>
      <c r="K13" s="46">
        <f>SUM(J13/6)</f>
        <v>1</v>
      </c>
      <c r="L13" s="47">
        <v>506</v>
      </c>
      <c r="M13" s="47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6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40</v>
      </c>
      <c r="B14" s="30">
        <v>2</v>
      </c>
      <c r="C14" s="33">
        <v>1</v>
      </c>
      <c r="D14" s="29">
        <v>3</v>
      </c>
      <c r="E14" s="30">
        <v>2</v>
      </c>
      <c r="F14" s="30">
        <v>2</v>
      </c>
      <c r="G14" s="29">
        <v>3</v>
      </c>
      <c r="H14" s="33">
        <v>1</v>
      </c>
      <c r="I14" s="47">
        <f>SUM(B14:H14)</f>
        <v>14</v>
      </c>
      <c r="J14" s="47">
        <v>7</v>
      </c>
      <c r="K14" s="46">
        <f>SUM(J14/7)</f>
        <v>1</v>
      </c>
      <c r="L14" s="47">
        <v>541</v>
      </c>
      <c r="M14" s="47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39</v>
      </c>
      <c r="B15" s="33">
        <v>1</v>
      </c>
      <c r="C15" s="33">
        <v>1</v>
      </c>
      <c r="D15" s="29">
        <v>3</v>
      </c>
      <c r="E15" s="29">
        <v>3</v>
      </c>
      <c r="F15" s="30">
        <v>2</v>
      </c>
      <c r="G15" s="29">
        <v>3</v>
      </c>
      <c r="H15" s="33">
        <v>1</v>
      </c>
      <c r="I15" s="47">
        <f>SUM(B15:H15)</f>
        <v>14</v>
      </c>
      <c r="J15" s="47">
        <v>7</v>
      </c>
      <c r="K15" s="46">
        <f>SUM(J15/7)</f>
        <v>1</v>
      </c>
      <c r="L15" s="47">
        <v>517</v>
      </c>
      <c r="M15" s="47">
        <f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36</v>
      </c>
      <c r="B16" s="30">
        <v>2</v>
      </c>
      <c r="C16" s="30">
        <v>2</v>
      </c>
      <c r="D16" s="30">
        <v>2</v>
      </c>
      <c r="E16" s="30">
        <v>2</v>
      </c>
      <c r="F16" s="30">
        <v>2</v>
      </c>
      <c r="G16" s="30">
        <v>2</v>
      </c>
      <c r="H16" s="30">
        <v>2</v>
      </c>
      <c r="I16" s="47">
        <v>14</v>
      </c>
      <c r="J16" s="47">
        <v>7</v>
      </c>
      <c r="K16" s="46">
        <v>1</v>
      </c>
      <c r="L16" s="47">
        <v>465</v>
      </c>
      <c r="M16" s="47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41</v>
      </c>
      <c r="B17" s="30">
        <v>2</v>
      </c>
      <c r="C17" s="33">
        <v>1</v>
      </c>
      <c r="D17" s="29">
        <v>3</v>
      </c>
      <c r="E17" s="33">
        <v>1</v>
      </c>
      <c r="F17" s="30">
        <v>2</v>
      </c>
      <c r="G17" s="29">
        <v>3</v>
      </c>
      <c r="H17" s="30">
        <v>2</v>
      </c>
      <c r="I17" s="47">
        <f>SUM(B17:H17)</f>
        <v>14</v>
      </c>
      <c r="J17" s="47">
        <v>7</v>
      </c>
      <c r="K17" s="46">
        <f>SUM(J17/7)</f>
        <v>1</v>
      </c>
      <c r="L17" s="47">
        <v>461</v>
      </c>
      <c r="M17" s="47">
        <f>IF(ISBLANK(B17),0,IF((B17)="NA",0,IF((B17)="Not Used",-10,IF((B17)=1,1,IF((B17)=2,1,IF((B17)=3,1,IF((B17)=0,1,)))))+IF(ISBLANK(C17),0,IF((C17)="NA",0,IF((C17)="Not Used",-10,IF((C17)=1,1,IF((C17)=2,1,IF((C17)=3,1,IF((C17)=0,1,))))))+IF(ISBLANK(D17),0,IF((D17)="NA",0,IF((D17)="Not Used",-10,IF((D17)=1,1,IF((D17)=2,1,IF((D17)=3,1,IF((D17)=0,1,))))))+IF(ISBLANK(E17),0,IF((E17)="NA",0,IF((E17)="Not Used",-10,IF((E17)=1,1,IF((E17)=2,1,IF((E17)=3,1,IF((E17)=0,1,))))))+IF(ISBLANK(F17),0,IF((F17)="NA",0,IF((F17)="Not Used",-10,IF((F17)=1,1,IF((F17)=2,1,IF((F17)=3,1,IF((F17)=0,1,))))))+IF(ISBLANK(G17),0,IF((G17)="NA",0,IF((G17)="Not Used",-10,IF((G17)=1,1,IF((G17)=2,1,IF((G17)=3,1,IF((G17)=0,1,))))))+IF(ISBLANK(H17),0,IF((H17)="NA",0,IF((H17)="Not Used",-10,IF((H17)=1,1,IF((H17)=2,1,IF((H17)=3,1,IF((H17)=0,1,))))))))))))))</f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33</v>
      </c>
      <c r="B18" s="30">
        <v>2</v>
      </c>
      <c r="C18" s="30">
        <v>2</v>
      </c>
      <c r="D18" s="30">
        <v>2</v>
      </c>
      <c r="E18" s="30">
        <v>2</v>
      </c>
      <c r="F18" s="30">
        <v>2</v>
      </c>
      <c r="G18" s="30">
        <v>2</v>
      </c>
      <c r="H18" s="30">
        <v>2</v>
      </c>
      <c r="I18" s="47">
        <v>14</v>
      </c>
      <c r="J18" s="47">
        <v>7</v>
      </c>
      <c r="K18" s="46">
        <v>1</v>
      </c>
      <c r="L18" s="47">
        <v>416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34</v>
      </c>
      <c r="B19" s="131">
        <v>0</v>
      </c>
      <c r="C19" s="30">
        <v>2</v>
      </c>
      <c r="D19" s="33">
        <v>1</v>
      </c>
      <c r="E19" s="30">
        <v>2</v>
      </c>
      <c r="F19" s="29">
        <v>3</v>
      </c>
      <c r="G19" s="30">
        <v>2</v>
      </c>
      <c r="H19" s="29">
        <v>3</v>
      </c>
      <c r="I19" s="47">
        <v>13</v>
      </c>
      <c r="J19" s="47">
        <v>7</v>
      </c>
      <c r="K19" s="46">
        <v>1</v>
      </c>
      <c r="L19" s="47">
        <v>483</v>
      </c>
      <c r="M19" s="47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35</v>
      </c>
      <c r="B20" s="30">
        <v>2</v>
      </c>
      <c r="C20" s="33">
        <v>1</v>
      </c>
      <c r="D20" s="30">
        <v>2</v>
      </c>
      <c r="E20" s="30">
        <v>2</v>
      </c>
      <c r="F20" s="30">
        <v>2</v>
      </c>
      <c r="G20" s="30">
        <v>2</v>
      </c>
      <c r="H20" s="30">
        <v>2</v>
      </c>
      <c r="I20" s="47">
        <v>13</v>
      </c>
      <c r="J20" s="47">
        <v>7</v>
      </c>
      <c r="K20" s="46">
        <v>1</v>
      </c>
      <c r="L20" s="47">
        <v>401</v>
      </c>
      <c r="M20" s="47"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65</v>
      </c>
      <c r="B21" s="30">
        <v>2</v>
      </c>
      <c r="C21" s="33">
        <v>1</v>
      </c>
      <c r="D21" s="29">
        <v>3</v>
      </c>
      <c r="E21" s="33">
        <v>1</v>
      </c>
      <c r="F21" s="33">
        <v>1</v>
      </c>
      <c r="G21" s="30">
        <v>2</v>
      </c>
      <c r="H21" s="30">
        <v>2</v>
      </c>
      <c r="I21" s="47">
        <f>SUM(B21:H21)</f>
        <v>12</v>
      </c>
      <c r="J21" s="47">
        <v>7</v>
      </c>
      <c r="K21" s="46">
        <f>SUM(J21/7)</f>
        <v>1</v>
      </c>
      <c r="L21" s="47">
        <v>493</v>
      </c>
      <c r="M21" s="47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27</v>
      </c>
      <c r="B22" s="33">
        <v>1</v>
      </c>
      <c r="C22" s="33">
        <v>1</v>
      </c>
      <c r="D22" s="29">
        <v>3</v>
      </c>
      <c r="E22" s="33">
        <v>1</v>
      </c>
      <c r="F22" s="30">
        <v>2</v>
      </c>
      <c r="G22" s="30">
        <v>2</v>
      </c>
      <c r="H22" s="33">
        <v>1</v>
      </c>
      <c r="I22" s="47">
        <f>SUM(B22:H22)</f>
        <v>11</v>
      </c>
      <c r="J22" s="47">
        <v>7</v>
      </c>
      <c r="K22" s="46">
        <f>SUM(J22/7)</f>
        <v>1</v>
      </c>
      <c r="L22" s="47">
        <v>417</v>
      </c>
      <c r="M22" s="47">
        <f>IF(ISBLANK(B22),0,IF((B22)="NA",0,IF((B22)="Not Used",-10,IF((B22)=1,1,IF((B22)=2,1,IF((B22)=3,1,IF((B22)=0,1,)))))+IF(ISBLANK(C22),0,IF((C22)="NA",0,IF((C22)="Not Used",-10,IF((C22)=1,1,IF((C22)=2,1,IF((C22)=3,1,IF((C22)=0,1,))))))+IF(ISBLANK(D22),0,IF((D22)="NA",0,IF((D22)="Not Used",-10,IF((D22)=1,1,IF((D22)=2,1,IF((D22)=3,1,IF((D22)=0,1,))))))+IF(ISBLANK(E22),0,IF((E22)="NA",0,IF((E22)="Not Used",-10,IF((E22)=1,1,IF((E22)=2,1,IF((E22)=3,1,IF((E22)=0,1,))))))+IF(ISBLANK(F22),0,IF((F22)="NA",0,IF((F22)="Not Used",-10,IF((F22)=1,1,IF((F22)=2,1,IF((F22)=3,1,IF((F22)=0,1,))))))+IF(ISBLANK(G22),0,IF((G22)="NA",0,IF((G22)="Not Used",-10,IF((G22)=1,1,IF((G22)=2,1,IF((G22)=3,1,IF((G22)=0,1,))))))+IF(ISBLANK(H22),0,IF((H22)="NA",0,IF((H22)="Not Used",-10,IF((H22)=1,1,IF((H22)=2,1,IF((H22)=3,1,IF((H22)=0,1,))))))))))))))</f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31</v>
      </c>
      <c r="B23" s="131">
        <v>0</v>
      </c>
      <c r="C23" s="30">
        <v>2</v>
      </c>
      <c r="D23" s="30">
        <v>2</v>
      </c>
      <c r="E23" s="30">
        <v>2</v>
      </c>
      <c r="F23" s="30">
        <v>2</v>
      </c>
      <c r="G23" s="30">
        <v>2</v>
      </c>
      <c r="H23" s="33">
        <v>1</v>
      </c>
      <c r="I23" s="47">
        <v>11</v>
      </c>
      <c r="J23" s="47">
        <v>7</v>
      </c>
      <c r="K23" s="46">
        <v>1</v>
      </c>
      <c r="L23" s="47">
        <v>412</v>
      </c>
      <c r="M23" s="47">
        <v>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46</v>
      </c>
      <c r="B24" s="33">
        <v>1</v>
      </c>
      <c r="C24" s="33">
        <v>1</v>
      </c>
      <c r="D24" s="29">
        <v>3</v>
      </c>
      <c r="E24" s="33">
        <v>1</v>
      </c>
      <c r="F24" s="30">
        <v>2</v>
      </c>
      <c r="G24" s="30">
        <v>2</v>
      </c>
      <c r="H24" s="131">
        <v>0</v>
      </c>
      <c r="I24" s="47">
        <f>SUM(B24:H24)</f>
        <v>10</v>
      </c>
      <c r="J24" s="47">
        <v>7</v>
      </c>
      <c r="K24" s="46">
        <f>SUM(J24/7)</f>
        <v>1</v>
      </c>
      <c r="L24" s="47">
        <v>392</v>
      </c>
      <c r="M24" s="47">
        <f>IF(ISBLANK(B24),0,IF((B24)="NA",0,IF((B24)="Not Used",-10,IF((B24)=1,1,IF((B24)=2,1,IF((B24)=3,1,IF((B24)=0,1,)))))+IF(ISBLANK(C24),0,IF((C24)="NA",0,IF((C24)="Not Used",-10,IF((C24)=1,1,IF((C24)=2,1,IF((C24)=3,1,IF((C24)=0,1,))))))+IF(ISBLANK(D24),0,IF((D24)="NA",0,IF((D24)="Not Used",-10,IF((D24)=1,1,IF((D24)=2,1,IF((D24)=3,1,IF((D24)=0,1,))))))+IF(ISBLANK(E24),0,IF((E24)="NA",0,IF((E24)="Not Used",-10,IF((E24)=1,1,IF((E24)=2,1,IF((E24)=3,1,IF((E24)=0,1,))))))+IF(ISBLANK(F24),0,IF((F24)="NA",0,IF((F24)="Not Used",-10,IF((F24)=1,1,IF((F24)=2,1,IF((F24)=3,1,IF((F24)=0,1,))))))+IF(ISBLANK(G24),0,IF((G24)="NA",0,IF((G24)="Not Used",-10,IF((G24)=1,1,IF((G24)=2,1,IF((G24)=3,1,IF((G24)=0,1,))))))+IF(ISBLANK(H24),0,IF((H24)="NA",0,IF((H24)="Not Used",-10,IF((H24)=1,1,IF((H24)=2,1,IF((H24)=3,1,IF((H24)=0,1,))))))))))))))</f>
        <v>7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30</v>
      </c>
      <c r="B25" s="131">
        <v>0</v>
      </c>
      <c r="C25" s="30">
        <v>2</v>
      </c>
      <c r="D25" s="30">
        <v>2</v>
      </c>
      <c r="E25" s="33">
        <v>1</v>
      </c>
      <c r="F25" s="30">
        <v>2</v>
      </c>
      <c r="G25" s="30">
        <v>2</v>
      </c>
      <c r="H25" s="33">
        <v>1</v>
      </c>
      <c r="I25" s="47">
        <v>10</v>
      </c>
      <c r="J25" s="47">
        <v>7</v>
      </c>
      <c r="K25" s="46">
        <v>1</v>
      </c>
      <c r="L25" s="47">
        <v>378</v>
      </c>
      <c r="M25" s="47">
        <v>7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29</v>
      </c>
      <c r="B26" s="30">
        <v>2</v>
      </c>
      <c r="C26" s="33">
        <v>1</v>
      </c>
      <c r="D26" s="30">
        <v>2</v>
      </c>
      <c r="E26" s="33">
        <v>1</v>
      </c>
      <c r="F26" s="30">
        <v>2</v>
      </c>
      <c r="G26" s="33">
        <v>1</v>
      </c>
      <c r="H26" s="33">
        <v>1</v>
      </c>
      <c r="I26" s="47">
        <v>10</v>
      </c>
      <c r="J26" s="47">
        <v>7</v>
      </c>
      <c r="K26" s="46">
        <v>1</v>
      </c>
      <c r="L26" s="47">
        <v>360</v>
      </c>
      <c r="M26" s="47">
        <v>7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28</v>
      </c>
      <c r="B27" s="33">
        <v>1</v>
      </c>
      <c r="C27" s="33">
        <v>1</v>
      </c>
      <c r="D27" s="29">
        <v>3</v>
      </c>
      <c r="E27" s="131">
        <v>0</v>
      </c>
      <c r="F27" s="30">
        <v>2</v>
      </c>
      <c r="G27" s="30">
        <v>2</v>
      </c>
      <c r="H27" s="131">
        <v>0</v>
      </c>
      <c r="I27" s="47">
        <f>SUM(B27:H27)</f>
        <v>9</v>
      </c>
      <c r="J27" s="47">
        <v>7</v>
      </c>
      <c r="K27" s="46">
        <f>SUM(J27/7)</f>
        <v>1</v>
      </c>
      <c r="L27" s="47">
        <v>381</v>
      </c>
      <c r="M27" s="47">
        <f>IF(ISBLANK(B27),0,IF((B27)="NA",0,IF((B27)="Not Used",-10,IF((B27)=1,1,IF((B27)=2,1,IF((B27)=3,1,IF((B27)=0,1,)))))+IF(ISBLANK(C27),0,IF((C27)="NA",0,IF((C27)="Not Used",-10,IF((C27)=1,1,IF((C27)=2,1,IF((C27)=3,1,IF((C27)=0,1,))))))+IF(ISBLANK(D27),0,IF((D27)="NA",0,IF((D27)="Not Used",-10,IF((D27)=1,1,IF((D27)=2,1,IF((D27)=3,1,IF((D27)=0,1,))))))+IF(ISBLANK(E27),0,IF((E27)="NA",0,IF((E27)="Not Used",-10,IF((E27)=1,1,IF((E27)=2,1,IF((E27)=3,1,IF((E27)=0,1,))))))+IF(ISBLANK(F27),0,IF((F27)="NA",0,IF((F27)="Not Used",-10,IF((F27)=1,1,IF((F27)=2,1,IF((F27)=3,1,IF((F27)=0,1,))))))+IF(ISBLANK(G27),0,IF((G27)="NA",0,IF((G27)="Not Used",-10,IF((G27)=1,1,IF((G27)=2,1,IF((G27)=3,1,IF((G27)=0,1,))))))+IF(ISBLANK(H27),0,IF((H27)="NA",0,IF((H27)="Not Used",-10,IF((H27)=1,1,IF((H27)=2,1,IF((H27)=3,1,IF((H27)=0,1,))))))))))))))</f>
        <v>7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32</v>
      </c>
      <c r="B28" s="130" t="s">
        <v>16</v>
      </c>
      <c r="C28" s="33">
        <v>1</v>
      </c>
      <c r="D28" s="29">
        <v>3</v>
      </c>
      <c r="E28" s="30">
        <v>2</v>
      </c>
      <c r="F28" s="33">
        <v>1</v>
      </c>
      <c r="G28" s="33">
        <v>1</v>
      </c>
      <c r="H28" s="130" t="s">
        <v>16</v>
      </c>
      <c r="I28" s="47">
        <v>8</v>
      </c>
      <c r="J28" s="47">
        <v>5</v>
      </c>
      <c r="K28" s="46">
        <v>1</v>
      </c>
      <c r="L28" s="47">
        <v>327</v>
      </c>
      <c r="M28" s="47">
        <v>5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24" customHeight="1" x14ac:dyDescent="0.25">
      <c r="A29" s="17"/>
      <c r="B29" s="12">
        <f t="shared" ref="B29:J29" si="0">SUM(B6:B28)</f>
        <v>29</v>
      </c>
      <c r="C29" s="12">
        <f t="shared" si="0"/>
        <v>35</v>
      </c>
      <c r="D29" s="12">
        <f t="shared" si="0"/>
        <v>59</v>
      </c>
      <c r="E29" s="12">
        <f t="shared" si="0"/>
        <v>45</v>
      </c>
      <c r="F29" s="12">
        <f t="shared" si="0"/>
        <v>51</v>
      </c>
      <c r="G29" s="12">
        <f t="shared" si="0"/>
        <v>54</v>
      </c>
      <c r="H29" s="12">
        <f t="shared" si="0"/>
        <v>38</v>
      </c>
      <c r="I29" s="12">
        <f t="shared" si="0"/>
        <v>311</v>
      </c>
      <c r="J29" s="12">
        <f t="shared" si="0"/>
        <v>155</v>
      </c>
      <c r="K29" s="12"/>
      <c r="L29" s="12">
        <f>SUM(L6:L28)</f>
        <v>10984</v>
      </c>
      <c r="M29" s="12">
        <f>SUM(M6:M28)</f>
        <v>155</v>
      </c>
    </row>
    <row r="30" spans="1:26" ht="24" customHeight="1" x14ac:dyDescent="0.35">
      <c r="A30" s="18" t="s">
        <v>71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</row>
    <row r="31" spans="1:26" ht="24" customHeight="1" x14ac:dyDescent="0.25">
      <c r="A31" s="17"/>
      <c r="B31" s="135" t="s">
        <v>141</v>
      </c>
      <c r="C31" s="135" t="s">
        <v>142</v>
      </c>
      <c r="D31" s="135" t="s">
        <v>143</v>
      </c>
      <c r="E31" s="135" t="s">
        <v>144</v>
      </c>
      <c r="F31" s="135" t="s">
        <v>145</v>
      </c>
      <c r="G31" s="135" t="s">
        <v>146</v>
      </c>
      <c r="H31" s="135" t="s">
        <v>147</v>
      </c>
      <c r="I31" s="135" t="s">
        <v>148</v>
      </c>
      <c r="J31" s="135" t="s">
        <v>151</v>
      </c>
      <c r="K31" s="20"/>
      <c r="L31" s="20"/>
      <c r="M31" s="20"/>
    </row>
    <row r="32" spans="1:26" ht="24" customHeight="1" x14ac:dyDescent="0.25">
      <c r="A32" s="17" t="s">
        <v>150</v>
      </c>
      <c r="B32" s="20">
        <v>205</v>
      </c>
      <c r="C32" s="20">
        <v>201</v>
      </c>
      <c r="D32" s="20">
        <v>104</v>
      </c>
      <c r="E32" s="20">
        <v>97</v>
      </c>
      <c r="F32" s="20">
        <v>100</v>
      </c>
      <c r="G32" s="20">
        <v>100</v>
      </c>
      <c r="H32" s="20" t="s">
        <v>16</v>
      </c>
      <c r="I32" s="20" t="s">
        <v>16</v>
      </c>
      <c r="J32" s="20">
        <f>SUM(B32:I32)</f>
        <v>807</v>
      </c>
      <c r="K32" s="20"/>
      <c r="L32" s="20"/>
      <c r="M32" s="20"/>
    </row>
    <row r="33" spans="1:14" ht="24" customHeight="1" x14ac:dyDescent="0.25">
      <c r="A33" s="17" t="s">
        <v>149</v>
      </c>
      <c r="B33" s="20">
        <v>210</v>
      </c>
      <c r="C33" s="20">
        <v>210</v>
      </c>
      <c r="D33" s="20">
        <v>105</v>
      </c>
      <c r="E33" s="20">
        <v>105</v>
      </c>
      <c r="F33" s="20">
        <v>105</v>
      </c>
      <c r="G33" s="20">
        <v>105</v>
      </c>
      <c r="H33" s="20" t="s">
        <v>16</v>
      </c>
      <c r="I33" s="20" t="s">
        <v>16</v>
      </c>
      <c r="J33" s="20">
        <f>SUM(B33:I33)</f>
        <v>840</v>
      </c>
      <c r="K33" s="20"/>
      <c r="L33" s="20"/>
      <c r="M33" s="20"/>
    </row>
    <row r="34" spans="1:14" ht="24" customHeight="1" x14ac:dyDescent="0.25">
      <c r="A34" s="17"/>
      <c r="B34" s="132">
        <f>(B32/B33)</f>
        <v>0.97619047619047616</v>
      </c>
      <c r="C34" s="132">
        <f t="shared" ref="C34:J34" si="1">(C32/C33)</f>
        <v>0.95714285714285718</v>
      </c>
      <c r="D34" s="132">
        <f t="shared" si="1"/>
        <v>0.99047619047619051</v>
      </c>
      <c r="E34" s="132">
        <f t="shared" si="1"/>
        <v>0.92380952380952386</v>
      </c>
      <c r="F34" s="132">
        <f t="shared" si="1"/>
        <v>0.95238095238095233</v>
      </c>
      <c r="G34" s="132">
        <f t="shared" si="1"/>
        <v>0.95238095238095233</v>
      </c>
      <c r="H34" s="132" t="s">
        <v>16</v>
      </c>
      <c r="I34" s="132" t="s">
        <v>16</v>
      </c>
      <c r="J34" s="132">
        <f t="shared" si="1"/>
        <v>0.96071428571428574</v>
      </c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 ht="16.5" customHeight="1" x14ac:dyDescent="0.25">
      <c r="A37" s="22"/>
      <c r="B37" s="23"/>
      <c r="C37" s="23"/>
      <c r="D37" s="23"/>
      <c r="E37" s="23"/>
      <c r="F37" s="24" t="s">
        <v>24</v>
      </c>
      <c r="G37" s="24"/>
      <c r="H37" s="24"/>
      <c r="I37" s="24"/>
      <c r="J37" s="24"/>
      <c r="K37" s="24"/>
      <c r="L37" s="23"/>
      <c r="M37" s="23"/>
    </row>
    <row r="38" spans="1:14" ht="12.75" customHeight="1" x14ac:dyDescent="0.2"/>
    <row r="39" spans="1:14" ht="12.75" customHeight="1" x14ac:dyDescent="0.2"/>
    <row r="40" spans="1:14" ht="12.75" customHeight="1" x14ac:dyDescent="0.2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</row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</sheetData>
  <sortState ref="A6:M28">
    <sortCondition descending="1" ref="I6:I28"/>
    <sortCondition descending="1" ref="L6:L28"/>
    <sortCondition ref="A6:A28"/>
  </sortState>
  <mergeCells count="2">
    <mergeCell ref="A2:M2"/>
    <mergeCell ref="B40:N40"/>
  </mergeCells>
  <pageMargins left="0.7" right="0.7" top="0.75" bottom="0.75" header="0" footer="0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11" zoomScale="75" zoomScaleNormal="75" workbookViewId="0">
      <selection activeCell="K12" sqref="K1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175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36</v>
      </c>
      <c r="B6" s="29">
        <v>3</v>
      </c>
      <c r="C6" s="29">
        <v>3</v>
      </c>
      <c r="D6" s="29">
        <v>3</v>
      </c>
      <c r="E6" s="30">
        <v>2</v>
      </c>
      <c r="F6" s="29">
        <v>3</v>
      </c>
      <c r="G6" s="29">
        <v>3</v>
      </c>
      <c r="H6" s="29">
        <v>3</v>
      </c>
      <c r="I6" s="47">
        <f>SUM(B6:H6)</f>
        <v>20</v>
      </c>
      <c r="J6" s="47">
        <v>7</v>
      </c>
      <c r="K6" s="46">
        <f>SUM(J6/7)</f>
        <v>1</v>
      </c>
      <c r="L6" s="47">
        <v>685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45</v>
      </c>
      <c r="B7" s="29">
        <v>3</v>
      </c>
      <c r="C7" s="29">
        <v>3</v>
      </c>
      <c r="D7" s="29">
        <v>3</v>
      </c>
      <c r="E7" s="29">
        <v>3</v>
      </c>
      <c r="F7" s="30">
        <v>2</v>
      </c>
      <c r="G7" s="30">
        <v>2</v>
      </c>
      <c r="H7" s="29">
        <v>3</v>
      </c>
      <c r="I7" s="47">
        <v>19</v>
      </c>
      <c r="J7" s="47">
        <v>7</v>
      </c>
      <c r="K7" s="46">
        <v>1</v>
      </c>
      <c r="L7" s="47">
        <v>668</v>
      </c>
      <c r="M7" s="47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140" t="s">
        <v>140</v>
      </c>
      <c r="B8" s="142">
        <v>2</v>
      </c>
      <c r="C8" s="142">
        <v>2</v>
      </c>
      <c r="D8" s="141">
        <v>3</v>
      </c>
      <c r="E8" s="141">
        <v>3</v>
      </c>
      <c r="F8" s="141">
        <v>3</v>
      </c>
      <c r="G8" s="142">
        <v>2</v>
      </c>
      <c r="H8" s="141">
        <v>3</v>
      </c>
      <c r="I8" s="143">
        <f>SUM(B8:H8)</f>
        <v>18</v>
      </c>
      <c r="J8" s="143">
        <v>7</v>
      </c>
      <c r="K8" s="144">
        <f>SUM(J8/7)</f>
        <v>1</v>
      </c>
      <c r="L8" s="143">
        <v>623</v>
      </c>
      <c r="M8" s="143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21</v>
      </c>
      <c r="B9" s="29">
        <v>3</v>
      </c>
      <c r="C9" s="30">
        <v>2</v>
      </c>
      <c r="D9" s="30">
        <v>2</v>
      </c>
      <c r="E9" s="30">
        <v>2</v>
      </c>
      <c r="F9" s="30">
        <v>2</v>
      </c>
      <c r="G9" s="30">
        <v>2</v>
      </c>
      <c r="H9" s="29">
        <v>3</v>
      </c>
      <c r="I9" s="47">
        <v>16</v>
      </c>
      <c r="J9" s="47">
        <v>7</v>
      </c>
      <c r="K9" s="46">
        <v>1</v>
      </c>
      <c r="L9" s="47">
        <v>563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30">
        <v>2</v>
      </c>
      <c r="C10" s="30">
        <v>2</v>
      </c>
      <c r="D10" s="30">
        <v>2</v>
      </c>
      <c r="E10" s="30">
        <v>2</v>
      </c>
      <c r="F10" s="29">
        <v>3</v>
      </c>
      <c r="G10" s="33">
        <v>1</v>
      </c>
      <c r="H10" s="29">
        <v>3</v>
      </c>
      <c r="I10" s="47">
        <v>15</v>
      </c>
      <c r="J10" s="47">
        <v>7</v>
      </c>
      <c r="K10" s="46">
        <v>1</v>
      </c>
      <c r="L10" s="47">
        <v>511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14</v>
      </c>
      <c r="B11" s="30">
        <v>2</v>
      </c>
      <c r="C11" s="30">
        <v>2</v>
      </c>
      <c r="D11" s="30">
        <v>2</v>
      </c>
      <c r="E11" s="33">
        <v>1</v>
      </c>
      <c r="F11" s="30">
        <v>2</v>
      </c>
      <c r="G11" s="30">
        <v>2</v>
      </c>
      <c r="H11" s="29">
        <v>3</v>
      </c>
      <c r="I11" s="47">
        <v>14</v>
      </c>
      <c r="J11" s="47">
        <v>7</v>
      </c>
      <c r="K11" s="46">
        <v>1</v>
      </c>
      <c r="L11" s="47">
        <v>591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26</v>
      </c>
      <c r="B12" s="30">
        <v>2</v>
      </c>
      <c r="C12" s="29">
        <v>3</v>
      </c>
      <c r="D12" s="30">
        <v>2</v>
      </c>
      <c r="E12" s="33">
        <v>1</v>
      </c>
      <c r="F12" s="30">
        <v>2</v>
      </c>
      <c r="G12" s="30">
        <v>2</v>
      </c>
      <c r="H12" s="30">
        <v>2</v>
      </c>
      <c r="I12" s="47">
        <v>14</v>
      </c>
      <c r="J12" s="47">
        <v>7</v>
      </c>
      <c r="K12" s="46">
        <v>1</v>
      </c>
      <c r="L12" s="47">
        <v>546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20</v>
      </c>
      <c r="B13" s="29">
        <v>3</v>
      </c>
      <c r="C13" s="29">
        <v>3</v>
      </c>
      <c r="D13" s="147" t="s">
        <v>16</v>
      </c>
      <c r="E13" s="147" t="s">
        <v>16</v>
      </c>
      <c r="F13" s="147" t="s">
        <v>16</v>
      </c>
      <c r="G13" s="30">
        <v>2</v>
      </c>
      <c r="H13" s="29">
        <v>3</v>
      </c>
      <c r="I13" s="47">
        <v>11</v>
      </c>
      <c r="J13" s="47">
        <v>4</v>
      </c>
      <c r="K13" s="46">
        <v>1</v>
      </c>
      <c r="L13" s="47">
        <v>375</v>
      </c>
      <c r="M13" s="47">
        <v>4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176</v>
      </c>
      <c r="B14" s="30">
        <v>2</v>
      </c>
      <c r="C14" s="33">
        <v>1</v>
      </c>
      <c r="D14" s="33">
        <v>1</v>
      </c>
      <c r="E14" s="148" t="s">
        <v>16</v>
      </c>
      <c r="F14" s="30">
        <v>2</v>
      </c>
      <c r="G14" s="30">
        <v>2</v>
      </c>
      <c r="H14" s="30">
        <v>2</v>
      </c>
      <c r="I14" s="47">
        <f>SUM(B14:H14)</f>
        <v>10</v>
      </c>
      <c r="J14" s="47">
        <v>6</v>
      </c>
      <c r="K14" s="46">
        <f>SUM(J14/6)</f>
        <v>1</v>
      </c>
      <c r="L14" s="47">
        <v>347</v>
      </c>
      <c r="M14" s="47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6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30</v>
      </c>
      <c r="B15" s="30">
        <v>2</v>
      </c>
      <c r="C15" s="30">
        <v>2</v>
      </c>
      <c r="D15" s="30">
        <v>2</v>
      </c>
      <c r="E15" s="30">
        <v>2</v>
      </c>
      <c r="F15" s="130" t="s">
        <v>16</v>
      </c>
      <c r="G15" s="130" t="s">
        <v>16</v>
      </c>
      <c r="H15" s="130" t="s">
        <v>16</v>
      </c>
      <c r="I15" s="47">
        <v>8</v>
      </c>
      <c r="J15" s="47">
        <v>4</v>
      </c>
      <c r="K15" s="46">
        <v>1</v>
      </c>
      <c r="L15" s="47">
        <v>291</v>
      </c>
      <c r="M15" s="47">
        <v>4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130" t="s">
        <v>16</v>
      </c>
      <c r="C16" s="130" t="s">
        <v>16</v>
      </c>
      <c r="D16" s="130" t="s">
        <v>16</v>
      </c>
      <c r="E16" s="130" t="s">
        <v>16</v>
      </c>
      <c r="F16" s="29">
        <v>3</v>
      </c>
      <c r="G16" s="33">
        <v>1</v>
      </c>
      <c r="H16" s="29">
        <v>3</v>
      </c>
      <c r="I16" s="47">
        <v>7</v>
      </c>
      <c r="J16" s="47">
        <v>3</v>
      </c>
      <c r="K16" s="46">
        <v>1</v>
      </c>
      <c r="L16" s="47">
        <v>258</v>
      </c>
      <c r="M16" s="47">
        <v>3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31</v>
      </c>
      <c r="B17" s="130" t="s">
        <v>16</v>
      </c>
      <c r="C17" s="130" t="s">
        <v>16</v>
      </c>
      <c r="D17" s="130" t="s">
        <v>16</v>
      </c>
      <c r="E17" s="130" t="s">
        <v>16</v>
      </c>
      <c r="F17" s="30">
        <v>2</v>
      </c>
      <c r="G17" s="33">
        <v>1</v>
      </c>
      <c r="H17" s="30">
        <v>2</v>
      </c>
      <c r="I17" s="47">
        <v>5</v>
      </c>
      <c r="J17" s="47">
        <v>3</v>
      </c>
      <c r="K17" s="46">
        <v>1</v>
      </c>
      <c r="L17" s="47">
        <v>193</v>
      </c>
      <c r="M17" s="47">
        <v>3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35</v>
      </c>
      <c r="B18" s="130" t="s">
        <v>16</v>
      </c>
      <c r="C18" s="130" t="s">
        <v>16</v>
      </c>
      <c r="D18" s="33">
        <v>1</v>
      </c>
      <c r="E18" s="30">
        <v>2</v>
      </c>
      <c r="F18" s="131">
        <v>0</v>
      </c>
      <c r="G18" s="33">
        <v>1</v>
      </c>
      <c r="H18" s="131">
        <v>0</v>
      </c>
      <c r="I18" s="47">
        <v>4</v>
      </c>
      <c r="J18" s="47">
        <v>5</v>
      </c>
      <c r="K18" s="46">
        <v>1</v>
      </c>
      <c r="L18" s="47">
        <v>224</v>
      </c>
      <c r="M18" s="47">
        <v>5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29</v>
      </c>
      <c r="B19" s="130" t="s">
        <v>16</v>
      </c>
      <c r="C19" s="130" t="s">
        <v>16</v>
      </c>
      <c r="D19" s="130" t="s">
        <v>16</v>
      </c>
      <c r="E19" s="130" t="s">
        <v>16</v>
      </c>
      <c r="F19" s="130" t="s">
        <v>16</v>
      </c>
      <c r="G19" s="130" t="s">
        <v>16</v>
      </c>
      <c r="H19" s="29">
        <v>3</v>
      </c>
      <c r="I19" s="47">
        <f>SUM(B19:H19)</f>
        <v>3</v>
      </c>
      <c r="J19" s="47">
        <v>1</v>
      </c>
      <c r="K19" s="46">
        <f>SUM(J19/1)</f>
        <v>1</v>
      </c>
      <c r="L19" s="47">
        <v>100</v>
      </c>
      <c r="M19" s="47">
        <f>IF(ISBLANK(B19),0,IF((B19)="NA",0,IF((B19)="Not Used",-10,IF((B19)=1,1,IF((B19)=2,1,IF((B19)=3,1,IF((B19)=0,1,)))))+IF(ISBLANK(C19),0,IF((C19)="NA",0,IF((C19)="Not Used",-10,IF((C19)=1,1,IF((C19)=2,1,IF((C19)=3,1,IF((C19)=0,1,))))))+IF(ISBLANK(D19),0,IF((D19)="NA",0,IF((D19)="Not Used",-10,IF((D19)=1,1,IF((D19)=2,1,IF((D19)=3,1,IF((D19)=0,1,))))))+IF(ISBLANK(E19),0,IF((E19)="NA",0,IF((E19)="Not Used",-10,IF((E19)=1,1,IF((E19)=2,1,IF((E19)=3,1,IF((E19)=0,1,))))))+IF(ISBLANK(F19),0,IF((F19)="NA",0,IF((F19)="Not Used",-10,IF((F19)=1,1,IF((F19)=2,1,IF((F19)=3,1,IF((F19)=0,1,))))))+IF(ISBLANK(G19),0,IF((G19)="NA",0,IF((G19)="Not Used",-10,IF((G19)=1,1,IF((G19)=2,1,IF((G19)=3,1,IF((G19)=0,1,))))))+IF(ISBLANK(H19),0,IF((H19)="NA",0,IF((H19)="Not Used",-10,IF((H19)=1,1,IF((H19)=2,1,IF((H19)=3,1,IF((H19)=0,1,))))))))))))))</f>
        <v>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15</v>
      </c>
      <c r="B20" s="147" t="s">
        <v>16</v>
      </c>
      <c r="C20" s="147" t="s">
        <v>16</v>
      </c>
      <c r="D20" s="147" t="s">
        <v>16</v>
      </c>
      <c r="E20" s="147" t="s">
        <v>16</v>
      </c>
      <c r="F20" s="147" t="s">
        <v>16</v>
      </c>
      <c r="G20" s="29">
        <v>3</v>
      </c>
      <c r="H20" s="147" t="s">
        <v>16</v>
      </c>
      <c r="I20" s="47">
        <v>3</v>
      </c>
      <c r="J20" s="47">
        <v>1</v>
      </c>
      <c r="K20" s="46">
        <v>1</v>
      </c>
      <c r="L20" s="47">
        <v>100</v>
      </c>
      <c r="M20" s="47">
        <v>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32</v>
      </c>
      <c r="B21" s="130" t="s">
        <v>16</v>
      </c>
      <c r="C21" s="130" t="s">
        <v>16</v>
      </c>
      <c r="D21" s="130" t="s">
        <v>16</v>
      </c>
      <c r="E21" s="130" t="s">
        <v>16</v>
      </c>
      <c r="F21" s="130" t="s">
        <v>16</v>
      </c>
      <c r="G21" s="130" t="s">
        <v>16</v>
      </c>
      <c r="H21" s="29">
        <v>3</v>
      </c>
      <c r="I21" s="47">
        <f>SUM(B21:H21)</f>
        <v>3</v>
      </c>
      <c r="J21" s="47">
        <v>1</v>
      </c>
      <c r="K21" s="46">
        <f>SUM(J21/1)</f>
        <v>1</v>
      </c>
      <c r="L21" s="47">
        <v>100</v>
      </c>
      <c r="M21" s="47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1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 x14ac:dyDescent="0.25">
      <c r="A22" s="17"/>
      <c r="B22" s="12">
        <f t="shared" ref="B22:J22" si="0">SUM(B6:B21)</f>
        <v>24</v>
      </c>
      <c r="C22" s="12">
        <f t="shared" si="0"/>
        <v>23</v>
      </c>
      <c r="D22" s="12">
        <f t="shared" si="0"/>
        <v>21</v>
      </c>
      <c r="E22" s="12">
        <f t="shared" si="0"/>
        <v>18</v>
      </c>
      <c r="F22" s="12">
        <f t="shared" si="0"/>
        <v>24</v>
      </c>
      <c r="G22" s="12">
        <f t="shared" si="0"/>
        <v>24</v>
      </c>
      <c r="H22" s="12">
        <f t="shared" si="0"/>
        <v>36</v>
      </c>
      <c r="I22" s="12">
        <f t="shared" si="0"/>
        <v>170</v>
      </c>
      <c r="J22" s="12">
        <f t="shared" si="0"/>
        <v>77</v>
      </c>
      <c r="K22" s="12"/>
      <c r="L22" s="12">
        <f>SUM(L6:L21)</f>
        <v>6175</v>
      </c>
      <c r="M22" s="12">
        <f>SUM(M6:M21)</f>
        <v>77</v>
      </c>
    </row>
    <row r="23" spans="1:26" ht="24" customHeight="1" x14ac:dyDescent="0.35">
      <c r="A23" s="18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</row>
    <row r="24" spans="1:26" ht="24" customHeight="1" x14ac:dyDescent="0.25">
      <c r="A24" s="17"/>
      <c r="B24" s="135" t="s">
        <v>141</v>
      </c>
      <c r="C24" s="135" t="s">
        <v>142</v>
      </c>
      <c r="D24" s="135" t="s">
        <v>143</v>
      </c>
      <c r="E24" s="135" t="s">
        <v>144</v>
      </c>
      <c r="F24" s="135" t="s">
        <v>145</v>
      </c>
      <c r="G24" s="135" t="s">
        <v>146</v>
      </c>
      <c r="H24" s="135" t="s">
        <v>147</v>
      </c>
      <c r="I24" s="135" t="s">
        <v>148</v>
      </c>
      <c r="J24" s="135" t="s">
        <v>151</v>
      </c>
      <c r="K24" s="20"/>
      <c r="L24" s="20"/>
      <c r="M24" s="20"/>
    </row>
    <row r="25" spans="1:26" ht="24" customHeight="1" x14ac:dyDescent="0.25">
      <c r="A25" s="17" t="s">
        <v>150</v>
      </c>
      <c r="B25" s="20">
        <v>206</v>
      </c>
      <c r="C25" s="20">
        <v>199</v>
      </c>
      <c r="D25" s="20">
        <v>103</v>
      </c>
      <c r="E25" s="20">
        <v>99</v>
      </c>
      <c r="F25" s="20">
        <v>101</v>
      </c>
      <c r="G25" s="20" t="s">
        <v>16</v>
      </c>
      <c r="H25" s="20" t="s">
        <v>16</v>
      </c>
      <c r="I25" s="20" t="s">
        <v>16</v>
      </c>
      <c r="J25" s="20">
        <f>SUM(B25:I25)</f>
        <v>708</v>
      </c>
      <c r="K25" s="20"/>
      <c r="L25" s="20"/>
      <c r="M25" s="20"/>
    </row>
    <row r="26" spans="1:26" ht="24" customHeight="1" x14ac:dyDescent="0.25">
      <c r="A26" s="17" t="s">
        <v>149</v>
      </c>
      <c r="B26" s="20">
        <v>210</v>
      </c>
      <c r="C26" s="20">
        <v>210</v>
      </c>
      <c r="D26" s="20">
        <v>105</v>
      </c>
      <c r="E26" s="20">
        <v>105</v>
      </c>
      <c r="F26" s="20">
        <v>105</v>
      </c>
      <c r="G26" s="20" t="s">
        <v>16</v>
      </c>
      <c r="H26" s="20" t="s">
        <v>16</v>
      </c>
      <c r="I26" s="20" t="s">
        <v>16</v>
      </c>
      <c r="J26" s="20">
        <f>SUM(B26:I26)</f>
        <v>735</v>
      </c>
      <c r="K26" s="20"/>
      <c r="L26" s="20"/>
      <c r="M26" s="20"/>
    </row>
    <row r="27" spans="1:26" ht="24" customHeight="1" x14ac:dyDescent="0.25">
      <c r="A27" s="17"/>
      <c r="B27" s="132">
        <f>(B25/B26)</f>
        <v>0.98095238095238091</v>
      </c>
      <c r="C27" s="132">
        <f t="shared" ref="C27:J27" si="1">(C25/C26)</f>
        <v>0.94761904761904758</v>
      </c>
      <c r="D27" s="132">
        <f t="shared" si="1"/>
        <v>0.98095238095238091</v>
      </c>
      <c r="E27" s="132">
        <f t="shared" si="1"/>
        <v>0.94285714285714284</v>
      </c>
      <c r="F27" s="132">
        <f t="shared" si="1"/>
        <v>0.96190476190476193</v>
      </c>
      <c r="G27" s="20" t="s">
        <v>16</v>
      </c>
      <c r="H27" s="132" t="s">
        <v>16</v>
      </c>
      <c r="I27" s="132" t="s">
        <v>16</v>
      </c>
      <c r="J27" s="132">
        <f t="shared" si="1"/>
        <v>0.96326530612244898</v>
      </c>
      <c r="K27" s="21"/>
      <c r="L27" s="21"/>
      <c r="M27" s="21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7:M21">
    <sortCondition descending="1" ref="I7:I21"/>
    <sortCondition descending="1" ref="L7:L21"/>
    <sortCondition ref="A7:A21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4"/>
  <sheetViews>
    <sheetView showGridLines="0" topLeftCell="A11" zoomScale="75" zoomScaleNormal="75" workbookViewId="0">
      <selection activeCell="A6" sqref="A6:A1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173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30">
        <v>2</v>
      </c>
      <c r="F6" s="29">
        <v>3</v>
      </c>
      <c r="G6" s="29">
        <v>3</v>
      </c>
      <c r="H6" s="29">
        <v>3</v>
      </c>
      <c r="I6" s="47">
        <f>SUM(B6:H6)</f>
        <v>20</v>
      </c>
      <c r="J6" s="47">
        <v>7</v>
      </c>
      <c r="K6" s="46">
        <f>SUM(J6/7)</f>
        <v>1</v>
      </c>
      <c r="L6" s="47">
        <v>671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140</v>
      </c>
      <c r="B7" s="141">
        <v>3</v>
      </c>
      <c r="C7" s="141">
        <v>3</v>
      </c>
      <c r="D7" s="141">
        <v>3</v>
      </c>
      <c r="E7" s="141">
        <v>3</v>
      </c>
      <c r="F7" s="141">
        <v>3</v>
      </c>
      <c r="G7" s="142">
        <v>2</v>
      </c>
      <c r="H7" s="142">
        <v>2</v>
      </c>
      <c r="I7" s="143">
        <f>SUM(B7:H7)</f>
        <v>19</v>
      </c>
      <c r="J7" s="143">
        <v>7</v>
      </c>
      <c r="K7" s="144">
        <f>SUM(J7/7)</f>
        <v>1</v>
      </c>
      <c r="L7" s="143">
        <v>617</v>
      </c>
      <c r="M7" s="143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26</v>
      </c>
      <c r="B8" s="30">
        <v>2</v>
      </c>
      <c r="C8" s="30">
        <v>2</v>
      </c>
      <c r="D8" s="30">
        <v>2</v>
      </c>
      <c r="E8" s="33">
        <v>1</v>
      </c>
      <c r="F8" s="30">
        <v>2</v>
      </c>
      <c r="G8" s="33">
        <v>1</v>
      </c>
      <c r="H8" s="30">
        <v>2</v>
      </c>
      <c r="I8" s="47">
        <f>SUM(B8:H8)</f>
        <v>12</v>
      </c>
      <c r="J8" s="47">
        <v>7</v>
      </c>
      <c r="K8" s="46">
        <f>SUM(J8/7)</f>
        <v>1</v>
      </c>
      <c r="L8" s="47">
        <v>440</v>
      </c>
      <c r="M8" s="47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170</v>
      </c>
      <c r="B9" s="145" t="s">
        <v>16</v>
      </c>
      <c r="C9" s="30">
        <v>2</v>
      </c>
      <c r="D9" s="33">
        <v>1</v>
      </c>
      <c r="E9" s="29">
        <v>3</v>
      </c>
      <c r="F9" s="29">
        <v>3</v>
      </c>
      <c r="G9" s="33">
        <v>1</v>
      </c>
      <c r="H9" s="30">
        <v>2</v>
      </c>
      <c r="I9" s="47">
        <v>12</v>
      </c>
      <c r="J9" s="47">
        <v>6</v>
      </c>
      <c r="K9" s="46">
        <v>1</v>
      </c>
      <c r="L9" s="47">
        <v>412</v>
      </c>
      <c r="M9" s="47">
        <v>6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152</v>
      </c>
      <c r="B10" s="29">
        <v>3</v>
      </c>
      <c r="C10" s="30">
        <v>2</v>
      </c>
      <c r="D10" s="30">
        <v>2</v>
      </c>
      <c r="E10" s="30">
        <v>2</v>
      </c>
      <c r="F10" s="30">
        <v>2</v>
      </c>
      <c r="G10" s="33">
        <v>1</v>
      </c>
      <c r="H10" s="145" t="s">
        <v>16</v>
      </c>
      <c r="I10" s="47">
        <v>12</v>
      </c>
      <c r="J10" s="47">
        <v>6</v>
      </c>
      <c r="K10" s="46">
        <v>1</v>
      </c>
      <c r="L10" s="47">
        <v>411</v>
      </c>
      <c r="M10" s="47">
        <v>6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36</v>
      </c>
      <c r="B11" s="30">
        <v>2</v>
      </c>
      <c r="C11" s="30">
        <v>2</v>
      </c>
      <c r="D11" s="33">
        <v>1</v>
      </c>
      <c r="E11" s="33">
        <v>1</v>
      </c>
      <c r="F11" s="30">
        <v>2</v>
      </c>
      <c r="G11" s="30">
        <v>2</v>
      </c>
      <c r="H11" s="30">
        <v>2</v>
      </c>
      <c r="I11" s="47">
        <f>SUM(B11:H11)</f>
        <v>12</v>
      </c>
      <c r="J11" s="47">
        <v>7</v>
      </c>
      <c r="K11" s="46">
        <f>SUM(J11/7)</f>
        <v>1</v>
      </c>
      <c r="L11" s="47">
        <v>399</v>
      </c>
      <c r="M11" s="47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171</v>
      </c>
      <c r="B12" s="145" t="s">
        <v>16</v>
      </c>
      <c r="C12" s="145" t="s">
        <v>16</v>
      </c>
      <c r="D12" s="145" t="s">
        <v>16</v>
      </c>
      <c r="E12" s="145" t="s">
        <v>16</v>
      </c>
      <c r="F12" s="145" t="s">
        <v>16</v>
      </c>
      <c r="G12" s="131">
        <v>0</v>
      </c>
      <c r="H12" s="30">
        <v>2</v>
      </c>
      <c r="I12" s="47">
        <v>2</v>
      </c>
      <c r="J12" s="47">
        <v>2</v>
      </c>
      <c r="K12" s="46">
        <v>1</v>
      </c>
      <c r="L12" s="47">
        <v>100</v>
      </c>
      <c r="M12" s="47">
        <v>2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48</v>
      </c>
      <c r="B13" s="30">
        <v>2</v>
      </c>
      <c r="C13" s="148" t="s">
        <v>16</v>
      </c>
      <c r="D13" s="148" t="s">
        <v>16</v>
      </c>
      <c r="E13" s="148" t="s">
        <v>16</v>
      </c>
      <c r="F13" s="148" t="s">
        <v>16</v>
      </c>
      <c r="G13" s="148" t="s">
        <v>16</v>
      </c>
      <c r="H13" s="148" t="s">
        <v>16</v>
      </c>
      <c r="I13" s="47">
        <f>SUM(B13:H13)</f>
        <v>2</v>
      </c>
      <c r="J13" s="47">
        <v>1</v>
      </c>
      <c r="K13" s="46">
        <f>SUM(J13/1)</f>
        <v>1</v>
      </c>
      <c r="L13" s="47">
        <v>68</v>
      </c>
      <c r="M13" s="47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1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136</v>
      </c>
      <c r="B14" s="131">
        <v>0</v>
      </c>
      <c r="C14" s="145" t="s">
        <v>16</v>
      </c>
      <c r="D14" s="145" t="s">
        <v>16</v>
      </c>
      <c r="E14" s="145" t="s">
        <v>16</v>
      </c>
      <c r="F14" s="145" t="s">
        <v>16</v>
      </c>
      <c r="G14" s="33">
        <v>1</v>
      </c>
      <c r="H14" s="145" t="s">
        <v>16</v>
      </c>
      <c r="I14" s="47">
        <v>1</v>
      </c>
      <c r="J14" s="47">
        <v>2</v>
      </c>
      <c r="K14" s="46">
        <v>1</v>
      </c>
      <c r="L14" s="47">
        <v>84</v>
      </c>
      <c r="M14" s="47">
        <v>2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172</v>
      </c>
      <c r="B15" s="145" t="s">
        <v>16</v>
      </c>
      <c r="C15" s="145" t="s">
        <v>16</v>
      </c>
      <c r="D15" s="145" t="s">
        <v>16</v>
      </c>
      <c r="E15" s="145" t="s">
        <v>16</v>
      </c>
      <c r="F15" s="145" t="s">
        <v>16</v>
      </c>
      <c r="G15" s="131">
        <v>0</v>
      </c>
      <c r="H15" s="145" t="s">
        <v>16</v>
      </c>
      <c r="I15" s="47">
        <v>0</v>
      </c>
      <c r="J15" s="47">
        <v>1</v>
      </c>
      <c r="K15" s="46">
        <v>1</v>
      </c>
      <c r="L15" s="47">
        <v>32</v>
      </c>
      <c r="M15" s="47">
        <v>1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138</v>
      </c>
      <c r="B16" s="145" t="s">
        <v>16</v>
      </c>
      <c r="C16" s="145" t="s">
        <v>16</v>
      </c>
      <c r="D16" s="145" t="s">
        <v>16</v>
      </c>
      <c r="E16" s="145" t="s">
        <v>16</v>
      </c>
      <c r="F16" s="145" t="s">
        <v>16</v>
      </c>
      <c r="G16" s="131">
        <v>0</v>
      </c>
      <c r="H16" s="145" t="s">
        <v>16</v>
      </c>
      <c r="I16" s="47">
        <v>0</v>
      </c>
      <c r="J16" s="47">
        <v>1</v>
      </c>
      <c r="K16" s="46">
        <v>1</v>
      </c>
      <c r="L16" s="47">
        <v>31</v>
      </c>
      <c r="M16" s="47">
        <v>1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14" ht="24" customHeight="1" x14ac:dyDescent="0.25">
      <c r="A17" s="17"/>
      <c r="B17" s="12">
        <f t="shared" ref="B17:J17" si="0">SUM(B6:B16)</f>
        <v>15</v>
      </c>
      <c r="C17" s="12">
        <f t="shared" si="0"/>
        <v>14</v>
      </c>
      <c r="D17" s="12">
        <f t="shared" si="0"/>
        <v>12</v>
      </c>
      <c r="E17" s="12">
        <f t="shared" si="0"/>
        <v>12</v>
      </c>
      <c r="F17" s="12">
        <f t="shared" si="0"/>
        <v>15</v>
      </c>
      <c r="G17" s="12">
        <f t="shared" si="0"/>
        <v>11</v>
      </c>
      <c r="H17" s="12">
        <f t="shared" si="0"/>
        <v>13</v>
      </c>
      <c r="I17" s="12">
        <f t="shared" si="0"/>
        <v>92</v>
      </c>
      <c r="J17" s="12">
        <f t="shared" si="0"/>
        <v>47</v>
      </c>
      <c r="K17" s="12"/>
      <c r="L17" s="12">
        <f>SUM(L6:L16)</f>
        <v>3265</v>
      </c>
      <c r="M17" s="12">
        <f>SUM(M6:M16)</f>
        <v>47</v>
      </c>
    </row>
    <row r="18" spans="1:14" ht="24" customHeight="1" x14ac:dyDescent="0.35">
      <c r="A18" s="18" t="s">
        <v>117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  <c r="M18" s="20"/>
    </row>
    <row r="19" spans="1:14" ht="24" customHeight="1" x14ac:dyDescent="0.25">
      <c r="A19" s="17"/>
      <c r="B19" s="135" t="s">
        <v>141</v>
      </c>
      <c r="C19" s="135" t="s">
        <v>142</v>
      </c>
      <c r="D19" s="135" t="s">
        <v>143</v>
      </c>
      <c r="E19" s="135" t="s">
        <v>144</v>
      </c>
      <c r="F19" s="135" t="s">
        <v>145</v>
      </c>
      <c r="G19" s="135" t="s">
        <v>146</v>
      </c>
      <c r="H19" s="135" t="s">
        <v>147</v>
      </c>
      <c r="I19" s="135" t="s">
        <v>148</v>
      </c>
      <c r="J19" s="135" t="s">
        <v>151</v>
      </c>
      <c r="K19" s="20"/>
      <c r="L19" s="20"/>
      <c r="M19" s="20"/>
    </row>
    <row r="20" spans="1:14" ht="24" customHeight="1" x14ac:dyDescent="0.25">
      <c r="A20" s="17" t="s">
        <v>150</v>
      </c>
      <c r="B20" s="20">
        <v>203</v>
      </c>
      <c r="C20" s="20">
        <v>200</v>
      </c>
      <c r="D20" s="20">
        <v>103</v>
      </c>
      <c r="E20" s="20">
        <v>102</v>
      </c>
      <c r="F20" s="20">
        <v>102</v>
      </c>
      <c r="G20" s="20" t="s">
        <v>16</v>
      </c>
      <c r="H20" s="20" t="s">
        <v>16</v>
      </c>
      <c r="I20" s="20">
        <v>98</v>
      </c>
      <c r="J20" s="20">
        <f>SUM(B20:I20)</f>
        <v>808</v>
      </c>
      <c r="K20" s="20"/>
      <c r="L20" s="20"/>
      <c r="M20" s="20"/>
    </row>
    <row r="21" spans="1:14" ht="24" customHeight="1" x14ac:dyDescent="0.25">
      <c r="A21" s="17" t="s">
        <v>149</v>
      </c>
      <c r="B21" s="20">
        <v>210</v>
      </c>
      <c r="C21" s="20">
        <v>210</v>
      </c>
      <c r="D21" s="20">
        <v>105</v>
      </c>
      <c r="E21" s="20">
        <v>105</v>
      </c>
      <c r="F21" s="20">
        <v>105</v>
      </c>
      <c r="G21" s="20" t="s">
        <v>16</v>
      </c>
      <c r="H21" s="20" t="s">
        <v>16</v>
      </c>
      <c r="I21" s="20">
        <v>105</v>
      </c>
      <c r="J21" s="20">
        <f>SUM(B21:I21)</f>
        <v>840</v>
      </c>
      <c r="K21" s="20"/>
      <c r="L21" s="20"/>
      <c r="M21" s="20"/>
    </row>
    <row r="22" spans="1:14" ht="24" customHeight="1" x14ac:dyDescent="0.25">
      <c r="A22" s="17"/>
      <c r="B22" s="132">
        <f>(B20/B21)</f>
        <v>0.96666666666666667</v>
      </c>
      <c r="C22" s="132">
        <f t="shared" ref="C22:J22" si="1">(C20/C21)</f>
        <v>0.95238095238095233</v>
      </c>
      <c r="D22" s="132">
        <f t="shared" si="1"/>
        <v>0.98095238095238091</v>
      </c>
      <c r="E22" s="132">
        <f t="shared" si="1"/>
        <v>0.97142857142857142</v>
      </c>
      <c r="F22" s="132">
        <f t="shared" si="1"/>
        <v>0.97142857142857142</v>
      </c>
      <c r="G22" s="20" t="s">
        <v>16</v>
      </c>
      <c r="H22" s="132" t="s">
        <v>16</v>
      </c>
      <c r="I22" s="132">
        <f t="shared" si="1"/>
        <v>0.93333333333333335</v>
      </c>
      <c r="J22" s="132">
        <f t="shared" si="1"/>
        <v>0.96190476190476193</v>
      </c>
      <c r="K22" s="21"/>
      <c r="L22" s="21"/>
      <c r="M22" s="21"/>
    </row>
    <row r="23" spans="1:14" ht="24" customHeight="1" x14ac:dyDescent="0.25">
      <c r="A23" s="17"/>
      <c r="B23" s="20"/>
      <c r="C23" s="20"/>
      <c r="D23" s="20"/>
      <c r="E23" s="21"/>
      <c r="F23" s="21"/>
      <c r="G23" s="21"/>
      <c r="H23" s="21"/>
      <c r="I23" s="21"/>
      <c r="J23" s="21"/>
      <c r="K23" s="21"/>
      <c r="L23" s="21"/>
      <c r="M23" s="21"/>
    </row>
    <row r="24" spans="1:14" ht="24" customHeight="1" x14ac:dyDescent="0.25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4" ht="16.5" customHeight="1" x14ac:dyDescent="0.25">
      <c r="A25" s="22"/>
      <c r="B25" s="23"/>
      <c r="C25" s="23"/>
      <c r="D25" s="23"/>
      <c r="E25" s="23"/>
      <c r="F25" s="24" t="s">
        <v>24</v>
      </c>
      <c r="G25" s="24"/>
      <c r="H25" s="24"/>
      <c r="I25" s="24"/>
      <c r="J25" s="24"/>
      <c r="K25" s="24"/>
      <c r="L25" s="23"/>
      <c r="M25" s="23"/>
    </row>
    <row r="26" spans="1:14" ht="12.75" customHeight="1" x14ac:dyDescent="0.2"/>
    <row r="27" spans="1:14" ht="12.75" customHeight="1" x14ac:dyDescent="0.2"/>
    <row r="28" spans="1:14" ht="12.75" customHeight="1" x14ac:dyDescent="0.2"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</row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</sheetData>
  <sortState ref="A6:M16">
    <sortCondition descending="1" ref="I6:I16"/>
    <sortCondition descending="1" ref="L6:L16"/>
    <sortCondition ref="A6:A16"/>
  </sortState>
  <mergeCells count="2">
    <mergeCell ref="A2:M2"/>
    <mergeCell ref="B28:N28"/>
  </mergeCells>
  <pageMargins left="0.7" right="0.7" top="0.75" bottom="0.75" header="0" footer="0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3"/>
  <sheetViews>
    <sheetView showGridLines="0" topLeftCell="A8" zoomScale="75" zoomScaleNormal="75" workbookViewId="0">
      <selection activeCell="A6" sqref="A6:A1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168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40" t="s">
        <v>140</v>
      </c>
      <c r="B6" s="141">
        <v>3</v>
      </c>
      <c r="C6" s="142">
        <v>2</v>
      </c>
      <c r="D6" s="141">
        <v>3</v>
      </c>
      <c r="E6" s="141">
        <v>3</v>
      </c>
      <c r="F6" s="141">
        <v>3</v>
      </c>
      <c r="G6" s="141">
        <v>3</v>
      </c>
      <c r="H6" s="141">
        <v>3</v>
      </c>
      <c r="I6" s="143">
        <f>SUM(B6:H6)</f>
        <v>20</v>
      </c>
      <c r="J6" s="143">
        <v>7</v>
      </c>
      <c r="K6" s="144">
        <f>SUM(J6/7)</f>
        <v>1</v>
      </c>
      <c r="L6" s="143">
        <v>683</v>
      </c>
      <c r="M6" s="143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36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30">
        <v>2</v>
      </c>
      <c r="H7" s="29">
        <v>3</v>
      </c>
      <c r="I7" s="47">
        <f>SUM(B7:H7)</f>
        <v>20</v>
      </c>
      <c r="J7" s="47">
        <v>7</v>
      </c>
      <c r="K7" s="46">
        <f>SUM(J7/7)</f>
        <v>1</v>
      </c>
      <c r="L7" s="47">
        <v>664</v>
      </c>
      <c r="M7" s="47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26</v>
      </c>
      <c r="B8" s="29">
        <v>3</v>
      </c>
      <c r="C8" s="29">
        <v>3</v>
      </c>
      <c r="D8" s="29">
        <v>3</v>
      </c>
      <c r="E8" s="30">
        <v>2</v>
      </c>
      <c r="F8" s="30">
        <v>2</v>
      </c>
      <c r="G8" s="29">
        <v>3</v>
      </c>
      <c r="H8" s="29">
        <v>3</v>
      </c>
      <c r="I8" s="47">
        <v>19</v>
      </c>
      <c r="J8" s="47">
        <v>7</v>
      </c>
      <c r="K8" s="46">
        <v>1</v>
      </c>
      <c r="L8" s="47">
        <v>675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12</v>
      </c>
      <c r="B9" s="33">
        <v>1</v>
      </c>
      <c r="C9" s="30">
        <v>2</v>
      </c>
      <c r="D9" s="29">
        <v>3</v>
      </c>
      <c r="E9" s="30">
        <v>2</v>
      </c>
      <c r="F9" s="30">
        <v>2</v>
      </c>
      <c r="G9" s="29">
        <v>3</v>
      </c>
      <c r="H9" s="29">
        <v>3</v>
      </c>
      <c r="I9" s="47">
        <v>16</v>
      </c>
      <c r="J9" s="47">
        <v>7</v>
      </c>
      <c r="K9" s="46">
        <v>1</v>
      </c>
      <c r="L9" s="47">
        <v>535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30</v>
      </c>
      <c r="B10" s="29">
        <v>3</v>
      </c>
      <c r="C10" s="30">
        <v>2</v>
      </c>
      <c r="D10" s="29">
        <v>3</v>
      </c>
      <c r="E10" s="33">
        <v>1</v>
      </c>
      <c r="F10" s="33">
        <v>1</v>
      </c>
      <c r="G10" s="29">
        <v>3</v>
      </c>
      <c r="H10" s="30">
        <v>2</v>
      </c>
      <c r="I10" s="47">
        <v>15</v>
      </c>
      <c r="J10" s="47">
        <v>7</v>
      </c>
      <c r="K10" s="46">
        <v>1</v>
      </c>
      <c r="L10" s="47">
        <v>498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48</v>
      </c>
      <c r="B11" s="30">
        <v>2</v>
      </c>
      <c r="C11" s="148" t="s">
        <v>16</v>
      </c>
      <c r="D11" s="29">
        <v>3</v>
      </c>
      <c r="E11" s="30">
        <v>2</v>
      </c>
      <c r="F11" s="29">
        <v>3</v>
      </c>
      <c r="G11" s="29">
        <v>3</v>
      </c>
      <c r="H11" s="33">
        <v>1</v>
      </c>
      <c r="I11" s="47">
        <f>SUM(B11:H11)</f>
        <v>14</v>
      </c>
      <c r="J11" s="47">
        <v>6</v>
      </c>
      <c r="K11" s="46">
        <f>SUM(J11/6)</f>
        <v>1</v>
      </c>
      <c r="L11" s="47">
        <v>537</v>
      </c>
      <c r="M11" s="47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6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35</v>
      </c>
      <c r="B12" s="30">
        <v>2</v>
      </c>
      <c r="C12" s="30">
        <v>2</v>
      </c>
      <c r="D12" s="29">
        <v>3</v>
      </c>
      <c r="E12" s="131">
        <v>0</v>
      </c>
      <c r="F12" s="33">
        <v>1</v>
      </c>
      <c r="G12" s="29">
        <v>3</v>
      </c>
      <c r="H12" s="30">
        <v>2</v>
      </c>
      <c r="I12" s="47">
        <v>13</v>
      </c>
      <c r="J12" s="47">
        <v>7</v>
      </c>
      <c r="K12" s="46">
        <v>1</v>
      </c>
      <c r="L12" s="47">
        <v>446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31</v>
      </c>
      <c r="B13" s="29">
        <v>3</v>
      </c>
      <c r="C13" s="149" t="s">
        <v>16</v>
      </c>
      <c r="D13" s="149" t="s">
        <v>16</v>
      </c>
      <c r="E13" s="149" t="s">
        <v>16</v>
      </c>
      <c r="F13" s="30">
        <v>2</v>
      </c>
      <c r="G13" s="29">
        <v>3</v>
      </c>
      <c r="H13" s="29">
        <v>3</v>
      </c>
      <c r="I13" s="47">
        <v>11</v>
      </c>
      <c r="J13" s="47">
        <v>4</v>
      </c>
      <c r="K13" s="46">
        <v>1</v>
      </c>
      <c r="L13" s="47">
        <v>359</v>
      </c>
      <c r="M13" s="47">
        <v>4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34</v>
      </c>
      <c r="B14" s="149" t="s">
        <v>16</v>
      </c>
      <c r="C14" s="149" t="s">
        <v>16</v>
      </c>
      <c r="D14" s="149" t="s">
        <v>16</v>
      </c>
      <c r="E14" s="149" t="s">
        <v>16</v>
      </c>
      <c r="F14" s="30">
        <v>2</v>
      </c>
      <c r="G14" s="29">
        <v>3</v>
      </c>
      <c r="H14" s="29">
        <v>3</v>
      </c>
      <c r="I14" s="47">
        <v>8</v>
      </c>
      <c r="J14" s="47">
        <v>3</v>
      </c>
      <c r="K14" s="46">
        <v>1</v>
      </c>
      <c r="L14" s="47">
        <v>258</v>
      </c>
      <c r="M14" s="47">
        <v>3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15</v>
      </c>
      <c r="B15" s="147" t="s">
        <v>16</v>
      </c>
      <c r="C15" s="147" t="s">
        <v>16</v>
      </c>
      <c r="D15" s="147" t="s">
        <v>16</v>
      </c>
      <c r="E15" s="147" t="s">
        <v>16</v>
      </c>
      <c r="F15" s="147" t="s">
        <v>16</v>
      </c>
      <c r="G15" s="29">
        <v>3</v>
      </c>
      <c r="H15" s="29">
        <v>3</v>
      </c>
      <c r="I15" s="47">
        <v>6</v>
      </c>
      <c r="J15" s="47">
        <v>2</v>
      </c>
      <c r="K15" s="46">
        <v>1</v>
      </c>
      <c r="L15" s="47">
        <v>200</v>
      </c>
      <c r="M15" s="47">
        <v>2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24" customHeight="1" x14ac:dyDescent="0.25">
      <c r="A16" s="17"/>
      <c r="B16" s="12">
        <f t="shared" ref="B16:J16" si="0">SUM(B6:B15)</f>
        <v>20</v>
      </c>
      <c r="C16" s="12">
        <f t="shared" si="0"/>
        <v>14</v>
      </c>
      <c r="D16" s="12">
        <f t="shared" si="0"/>
        <v>21</v>
      </c>
      <c r="E16" s="12">
        <f t="shared" si="0"/>
        <v>13</v>
      </c>
      <c r="F16" s="12">
        <f t="shared" si="0"/>
        <v>19</v>
      </c>
      <c r="G16" s="12">
        <f t="shared" si="0"/>
        <v>29</v>
      </c>
      <c r="H16" s="12">
        <f t="shared" si="0"/>
        <v>26</v>
      </c>
      <c r="I16" s="12">
        <f t="shared" si="0"/>
        <v>142</v>
      </c>
      <c r="J16" s="12">
        <f t="shared" si="0"/>
        <v>57</v>
      </c>
      <c r="K16" s="12"/>
      <c r="L16" s="12">
        <f>SUM(L6:L15)</f>
        <v>4855</v>
      </c>
      <c r="M16" s="12">
        <f>SUM(M6:M15)</f>
        <v>57</v>
      </c>
    </row>
    <row r="17" spans="1:14" ht="24" customHeight="1" x14ac:dyDescent="0.35">
      <c r="A17" s="18" t="s">
        <v>169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  <c r="M17" s="20"/>
    </row>
    <row r="18" spans="1:14" ht="24" customHeight="1" x14ac:dyDescent="0.25">
      <c r="A18" s="17"/>
      <c r="B18" s="135" t="s">
        <v>141</v>
      </c>
      <c r="C18" s="135" t="s">
        <v>142</v>
      </c>
      <c r="D18" s="135" t="s">
        <v>143</v>
      </c>
      <c r="E18" s="135" t="s">
        <v>144</v>
      </c>
      <c r="F18" s="135" t="s">
        <v>145</v>
      </c>
      <c r="G18" s="135" t="s">
        <v>146</v>
      </c>
      <c r="H18" s="135" t="s">
        <v>147</v>
      </c>
      <c r="I18" s="135" t="s">
        <v>148</v>
      </c>
      <c r="J18" s="135" t="s">
        <v>151</v>
      </c>
      <c r="K18" s="20"/>
      <c r="L18" s="20"/>
      <c r="M18" s="20"/>
    </row>
    <row r="19" spans="1:14" ht="24" customHeight="1" x14ac:dyDescent="0.25">
      <c r="A19" s="17" t="s">
        <v>150</v>
      </c>
      <c r="B19" s="20">
        <v>208</v>
      </c>
      <c r="C19" s="20">
        <v>202</v>
      </c>
      <c r="D19" s="20">
        <v>99</v>
      </c>
      <c r="E19" s="20">
        <v>99</v>
      </c>
      <c r="F19" s="20">
        <v>101</v>
      </c>
      <c r="G19" s="20" t="s">
        <v>16</v>
      </c>
      <c r="H19" s="20" t="s">
        <v>16</v>
      </c>
      <c r="I19" s="20" t="s">
        <v>16</v>
      </c>
      <c r="J19" s="20">
        <f>SUM(B19:I19)</f>
        <v>709</v>
      </c>
      <c r="K19" s="20"/>
      <c r="L19" s="20"/>
      <c r="M19" s="20"/>
    </row>
    <row r="20" spans="1:14" ht="24" customHeight="1" x14ac:dyDescent="0.25">
      <c r="A20" s="17" t="s">
        <v>149</v>
      </c>
      <c r="B20" s="20">
        <v>210</v>
      </c>
      <c r="C20" s="20">
        <v>210</v>
      </c>
      <c r="D20" s="20">
        <v>105</v>
      </c>
      <c r="E20" s="20">
        <v>105</v>
      </c>
      <c r="F20" s="20">
        <v>105</v>
      </c>
      <c r="G20" s="20" t="s">
        <v>16</v>
      </c>
      <c r="H20" s="20" t="s">
        <v>16</v>
      </c>
      <c r="I20" s="20" t="s">
        <v>16</v>
      </c>
      <c r="J20" s="20">
        <f>SUM(B20:I20)</f>
        <v>735</v>
      </c>
      <c r="K20" s="20"/>
      <c r="L20" s="20"/>
      <c r="M20" s="20"/>
    </row>
    <row r="21" spans="1:14" ht="24" customHeight="1" x14ac:dyDescent="0.25">
      <c r="A21" s="17"/>
      <c r="B21" s="132">
        <f>(B19/B20)</f>
        <v>0.99047619047619051</v>
      </c>
      <c r="C21" s="132">
        <f t="shared" ref="C21:J21" si="1">(C19/C20)</f>
        <v>0.96190476190476193</v>
      </c>
      <c r="D21" s="132">
        <f t="shared" si="1"/>
        <v>0.94285714285714284</v>
      </c>
      <c r="E21" s="132">
        <f t="shared" si="1"/>
        <v>0.94285714285714284</v>
      </c>
      <c r="F21" s="132">
        <f t="shared" si="1"/>
        <v>0.96190476190476193</v>
      </c>
      <c r="G21" s="20" t="s">
        <v>16</v>
      </c>
      <c r="H21" s="132" t="s">
        <v>16</v>
      </c>
      <c r="I21" s="132" t="s">
        <v>16</v>
      </c>
      <c r="J21" s="132">
        <f t="shared" si="1"/>
        <v>0.96462585034013604</v>
      </c>
      <c r="K21" s="21"/>
      <c r="L21" s="21"/>
      <c r="M21" s="21"/>
    </row>
    <row r="22" spans="1:14" ht="24" customHeight="1" x14ac:dyDescent="0.25">
      <c r="A22" s="17"/>
      <c r="B22" s="20"/>
      <c r="C22" s="20"/>
      <c r="D22" s="20"/>
      <c r="E22" s="21"/>
      <c r="F22" s="21"/>
      <c r="G22" s="21"/>
      <c r="H22" s="21"/>
      <c r="I22" s="21"/>
      <c r="J22" s="21"/>
      <c r="K22" s="21"/>
      <c r="L22" s="21"/>
      <c r="M22" s="21"/>
    </row>
    <row r="23" spans="1:14" ht="24" customHeight="1" x14ac:dyDescent="0.25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16.5" customHeight="1" x14ac:dyDescent="0.25">
      <c r="A24" s="22"/>
      <c r="B24" s="23"/>
      <c r="C24" s="23"/>
      <c r="D24" s="23"/>
      <c r="E24" s="23"/>
      <c r="F24" s="24" t="s">
        <v>24</v>
      </c>
      <c r="G24" s="24"/>
      <c r="H24" s="24"/>
      <c r="I24" s="24"/>
      <c r="J24" s="24"/>
      <c r="K24" s="24"/>
      <c r="L24" s="23"/>
      <c r="M24" s="23"/>
    </row>
    <row r="25" spans="1:14" ht="12.75" customHeight="1" x14ac:dyDescent="0.2"/>
    <row r="26" spans="1:14" ht="12.75" customHeight="1" x14ac:dyDescent="0.2"/>
    <row r="27" spans="1:14" ht="12.75" customHeight="1" x14ac:dyDescent="0.2"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</row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ortState ref="A6:M15">
    <sortCondition descending="1" ref="I6:I15"/>
    <sortCondition descending="1" ref="L6:L15"/>
    <sortCondition ref="A6:A15"/>
  </sortState>
  <mergeCells count="2">
    <mergeCell ref="A2:M2"/>
    <mergeCell ref="B27:N27"/>
  </mergeCells>
  <pageMargins left="0.7" right="0.7" top="0.75" bottom="0.75" header="0" footer="0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5"/>
  <sheetViews>
    <sheetView showGridLines="0" topLeftCell="A17" zoomScale="75" zoomScaleNormal="75" workbookViewId="0">
      <selection activeCell="J38" sqref="J3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164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39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30">
        <v>2</v>
      </c>
      <c r="H6" s="30">
        <v>2</v>
      </c>
      <c r="I6" s="47">
        <f t="shared" ref="I6:I13" si="0">SUM(B6:H6)</f>
        <v>19</v>
      </c>
      <c r="J6" s="47">
        <v>7</v>
      </c>
      <c r="K6" s="46">
        <f t="shared" ref="K6:K13" si="1">SUM(J6/7)</f>
        <v>1</v>
      </c>
      <c r="L6" s="47">
        <v>658</v>
      </c>
      <c r="M6" s="47">
        <f t="shared" ref="M6:M13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165</v>
      </c>
      <c r="B7" s="29">
        <v>3</v>
      </c>
      <c r="C7" s="30">
        <v>2</v>
      </c>
      <c r="D7" s="29">
        <v>3</v>
      </c>
      <c r="E7" s="29">
        <v>3</v>
      </c>
      <c r="F7" s="29">
        <v>3</v>
      </c>
      <c r="G7" s="29">
        <v>3</v>
      </c>
      <c r="H7" s="30">
        <v>2</v>
      </c>
      <c r="I7" s="47">
        <f t="shared" si="0"/>
        <v>19</v>
      </c>
      <c r="J7" s="47">
        <v>7</v>
      </c>
      <c r="K7" s="46">
        <f t="shared" si="1"/>
        <v>1</v>
      </c>
      <c r="L7" s="47">
        <v>628</v>
      </c>
      <c r="M7" s="47">
        <f t="shared" si="2"/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156</v>
      </c>
      <c r="B8" s="29">
        <v>3</v>
      </c>
      <c r="C8" s="33">
        <v>1</v>
      </c>
      <c r="D8" s="29">
        <v>3</v>
      </c>
      <c r="E8" s="29">
        <v>3</v>
      </c>
      <c r="F8" s="29">
        <v>3</v>
      </c>
      <c r="G8" s="29">
        <v>3</v>
      </c>
      <c r="H8" s="30">
        <v>2</v>
      </c>
      <c r="I8" s="47">
        <f t="shared" si="0"/>
        <v>18</v>
      </c>
      <c r="J8" s="47">
        <v>7</v>
      </c>
      <c r="K8" s="46">
        <f t="shared" si="1"/>
        <v>1</v>
      </c>
      <c r="L8" s="47">
        <v>598</v>
      </c>
      <c r="M8" s="47">
        <f t="shared" si="2"/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140" t="s">
        <v>140</v>
      </c>
      <c r="B9" s="141">
        <v>3</v>
      </c>
      <c r="C9" s="142">
        <v>2</v>
      </c>
      <c r="D9" s="142">
        <v>2</v>
      </c>
      <c r="E9" s="142">
        <v>2</v>
      </c>
      <c r="F9" s="141">
        <v>3</v>
      </c>
      <c r="G9" s="142">
        <v>2</v>
      </c>
      <c r="H9" s="141">
        <v>3</v>
      </c>
      <c r="I9" s="143">
        <f t="shared" si="0"/>
        <v>17</v>
      </c>
      <c r="J9" s="143">
        <v>7</v>
      </c>
      <c r="K9" s="144">
        <f t="shared" si="1"/>
        <v>1</v>
      </c>
      <c r="L9" s="143">
        <v>644</v>
      </c>
      <c r="M9" s="143">
        <f t="shared" si="2"/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40</v>
      </c>
      <c r="B10" s="33">
        <v>1</v>
      </c>
      <c r="C10" s="29">
        <v>3</v>
      </c>
      <c r="D10" s="29">
        <v>3</v>
      </c>
      <c r="E10" s="30">
        <v>2</v>
      </c>
      <c r="F10" s="29">
        <v>3</v>
      </c>
      <c r="G10" s="29">
        <v>3</v>
      </c>
      <c r="H10" s="30">
        <v>2</v>
      </c>
      <c r="I10" s="47">
        <f t="shared" si="0"/>
        <v>17</v>
      </c>
      <c r="J10" s="47">
        <v>7</v>
      </c>
      <c r="K10" s="46">
        <f t="shared" si="1"/>
        <v>1</v>
      </c>
      <c r="L10" s="47">
        <v>599</v>
      </c>
      <c r="M10" s="47">
        <f t="shared" si="2"/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20</v>
      </c>
      <c r="B11" s="30">
        <v>2</v>
      </c>
      <c r="C11" s="29">
        <v>3</v>
      </c>
      <c r="D11" s="29">
        <v>3</v>
      </c>
      <c r="E11" s="30">
        <v>2</v>
      </c>
      <c r="F11" s="29">
        <v>3</v>
      </c>
      <c r="G11" s="30">
        <v>2</v>
      </c>
      <c r="H11" s="33">
        <v>1</v>
      </c>
      <c r="I11" s="47">
        <f t="shared" si="0"/>
        <v>16</v>
      </c>
      <c r="J11" s="47">
        <v>7</v>
      </c>
      <c r="K11" s="46">
        <f t="shared" si="1"/>
        <v>1</v>
      </c>
      <c r="L11" s="47">
        <v>597</v>
      </c>
      <c r="M11" s="47">
        <f t="shared" si="2"/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134</v>
      </c>
      <c r="B12" s="29">
        <v>3</v>
      </c>
      <c r="C12" s="33">
        <v>1</v>
      </c>
      <c r="D12" s="30">
        <v>2</v>
      </c>
      <c r="E12" s="29">
        <v>3</v>
      </c>
      <c r="F12" s="29">
        <v>3</v>
      </c>
      <c r="G12" s="30">
        <v>2</v>
      </c>
      <c r="H12" s="30">
        <v>2</v>
      </c>
      <c r="I12" s="47">
        <f t="shared" si="0"/>
        <v>16</v>
      </c>
      <c r="J12" s="47">
        <v>7</v>
      </c>
      <c r="K12" s="46">
        <f t="shared" si="1"/>
        <v>1</v>
      </c>
      <c r="L12" s="47">
        <v>538</v>
      </c>
      <c r="M12" s="47">
        <f t="shared" si="2"/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28</v>
      </c>
      <c r="B13" s="30">
        <v>2</v>
      </c>
      <c r="C13" s="29">
        <v>3</v>
      </c>
      <c r="D13" s="29">
        <v>3</v>
      </c>
      <c r="E13" s="30">
        <v>2</v>
      </c>
      <c r="F13" s="30">
        <v>2</v>
      </c>
      <c r="G13" s="30">
        <v>2</v>
      </c>
      <c r="H13" s="30">
        <v>2</v>
      </c>
      <c r="I13" s="47">
        <f t="shared" si="0"/>
        <v>16</v>
      </c>
      <c r="J13" s="47">
        <v>7</v>
      </c>
      <c r="K13" s="46">
        <f t="shared" si="1"/>
        <v>1</v>
      </c>
      <c r="L13" s="47">
        <v>528</v>
      </c>
      <c r="M13" s="47">
        <f t="shared" si="2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12</v>
      </c>
      <c r="B14" s="29">
        <v>3</v>
      </c>
      <c r="C14" s="30">
        <v>2</v>
      </c>
      <c r="D14" s="30">
        <v>2</v>
      </c>
      <c r="E14" s="30">
        <v>2</v>
      </c>
      <c r="F14" s="30">
        <v>2</v>
      </c>
      <c r="G14" s="30">
        <v>2</v>
      </c>
      <c r="H14" s="30">
        <v>2</v>
      </c>
      <c r="I14" s="47">
        <v>15</v>
      </c>
      <c r="J14" s="47">
        <v>7</v>
      </c>
      <c r="K14" s="46">
        <v>1</v>
      </c>
      <c r="L14" s="47">
        <v>513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26</v>
      </c>
      <c r="B15" s="30">
        <v>2</v>
      </c>
      <c r="C15" s="30">
        <v>2</v>
      </c>
      <c r="D15" s="33">
        <v>1</v>
      </c>
      <c r="E15" s="30">
        <v>2</v>
      </c>
      <c r="F15" s="29">
        <v>3</v>
      </c>
      <c r="G15" s="30">
        <v>2</v>
      </c>
      <c r="H15" s="29">
        <v>3</v>
      </c>
      <c r="I15" s="47">
        <f t="shared" ref="I15:I20" si="3">SUM(B15:H15)</f>
        <v>15</v>
      </c>
      <c r="J15" s="47">
        <v>7</v>
      </c>
      <c r="K15" s="46">
        <f t="shared" ref="K15:K20" si="4">SUM(J15/7)</f>
        <v>1</v>
      </c>
      <c r="L15" s="47">
        <v>501</v>
      </c>
      <c r="M15" s="47">
        <f t="shared" ref="M15:M20" si="5"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29</v>
      </c>
      <c r="B16" s="30">
        <v>2</v>
      </c>
      <c r="C16" s="30">
        <v>2</v>
      </c>
      <c r="D16" s="30">
        <v>2</v>
      </c>
      <c r="E16" s="30">
        <v>2</v>
      </c>
      <c r="F16" s="29">
        <v>3</v>
      </c>
      <c r="G16" s="29">
        <v>3</v>
      </c>
      <c r="H16" s="131">
        <v>0</v>
      </c>
      <c r="I16" s="47">
        <f t="shared" si="3"/>
        <v>14</v>
      </c>
      <c r="J16" s="47">
        <v>7</v>
      </c>
      <c r="K16" s="46">
        <f t="shared" si="4"/>
        <v>1</v>
      </c>
      <c r="L16" s="47">
        <v>527</v>
      </c>
      <c r="M16" s="47">
        <f t="shared" si="5"/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41</v>
      </c>
      <c r="B17" s="33">
        <v>1</v>
      </c>
      <c r="C17" s="30">
        <v>2</v>
      </c>
      <c r="D17" s="30">
        <v>2</v>
      </c>
      <c r="E17" s="29">
        <v>3</v>
      </c>
      <c r="F17" s="29">
        <v>3</v>
      </c>
      <c r="G17" s="30">
        <v>2</v>
      </c>
      <c r="H17" s="33">
        <v>1</v>
      </c>
      <c r="I17" s="47">
        <f t="shared" si="3"/>
        <v>14</v>
      </c>
      <c r="J17" s="47">
        <v>7</v>
      </c>
      <c r="K17" s="46">
        <f t="shared" si="4"/>
        <v>1</v>
      </c>
      <c r="L17" s="47">
        <v>493</v>
      </c>
      <c r="M17" s="47">
        <f t="shared" si="5"/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65</v>
      </c>
      <c r="B18" s="30">
        <v>2</v>
      </c>
      <c r="C18" s="30">
        <v>2</v>
      </c>
      <c r="D18" s="131">
        <v>0</v>
      </c>
      <c r="E18" s="29">
        <v>3</v>
      </c>
      <c r="F18" s="29">
        <v>3</v>
      </c>
      <c r="G18" s="29">
        <v>3</v>
      </c>
      <c r="H18" s="33">
        <v>1</v>
      </c>
      <c r="I18" s="47">
        <f t="shared" si="3"/>
        <v>14</v>
      </c>
      <c r="J18" s="47">
        <v>7</v>
      </c>
      <c r="K18" s="46">
        <f t="shared" si="4"/>
        <v>1</v>
      </c>
      <c r="L18" s="47">
        <v>491</v>
      </c>
      <c r="M18" s="47">
        <f t="shared" si="5"/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126</v>
      </c>
      <c r="B19" s="30">
        <v>2</v>
      </c>
      <c r="C19" s="30">
        <v>2</v>
      </c>
      <c r="D19" s="30">
        <v>2</v>
      </c>
      <c r="E19" s="30">
        <v>2</v>
      </c>
      <c r="F19" s="33">
        <v>1</v>
      </c>
      <c r="G19" s="30">
        <v>2</v>
      </c>
      <c r="H19" s="30">
        <v>2</v>
      </c>
      <c r="I19" s="47">
        <f t="shared" si="3"/>
        <v>13</v>
      </c>
      <c r="J19" s="47">
        <v>7</v>
      </c>
      <c r="K19" s="46">
        <f t="shared" si="4"/>
        <v>1</v>
      </c>
      <c r="L19" s="47">
        <v>499</v>
      </c>
      <c r="M19" s="47">
        <f t="shared" si="5"/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152</v>
      </c>
      <c r="B20" s="29">
        <v>3</v>
      </c>
      <c r="C20" s="131">
        <v>0</v>
      </c>
      <c r="D20" s="33">
        <v>1</v>
      </c>
      <c r="E20" s="29">
        <v>3</v>
      </c>
      <c r="F20" s="29">
        <v>3</v>
      </c>
      <c r="G20" s="30">
        <v>2</v>
      </c>
      <c r="H20" s="33">
        <v>1</v>
      </c>
      <c r="I20" s="47">
        <f t="shared" si="3"/>
        <v>13</v>
      </c>
      <c r="J20" s="47">
        <v>7</v>
      </c>
      <c r="K20" s="46">
        <f t="shared" si="4"/>
        <v>1</v>
      </c>
      <c r="L20" s="47">
        <v>478</v>
      </c>
      <c r="M20" s="47">
        <f t="shared" si="5"/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19</v>
      </c>
      <c r="B21" s="29">
        <v>3</v>
      </c>
      <c r="C21" s="30">
        <v>2</v>
      </c>
      <c r="D21" s="33">
        <v>1</v>
      </c>
      <c r="E21" s="30">
        <v>2</v>
      </c>
      <c r="F21" s="30">
        <v>2</v>
      </c>
      <c r="G21" s="30">
        <v>2</v>
      </c>
      <c r="H21" s="33">
        <v>1</v>
      </c>
      <c r="I21" s="47">
        <v>13</v>
      </c>
      <c r="J21" s="47">
        <v>7</v>
      </c>
      <c r="K21" s="46">
        <v>1</v>
      </c>
      <c r="L21" s="47">
        <v>439</v>
      </c>
      <c r="M21" s="47"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36</v>
      </c>
      <c r="B22" s="30">
        <v>2</v>
      </c>
      <c r="C22" s="30">
        <v>2</v>
      </c>
      <c r="D22" s="30">
        <v>2</v>
      </c>
      <c r="E22" s="30">
        <v>2</v>
      </c>
      <c r="F22" s="33">
        <v>1</v>
      </c>
      <c r="G22" s="30">
        <v>2</v>
      </c>
      <c r="H22" s="33">
        <v>1</v>
      </c>
      <c r="I22" s="47">
        <f>SUM(B22:H22)</f>
        <v>12</v>
      </c>
      <c r="J22" s="47">
        <v>7</v>
      </c>
      <c r="K22" s="46">
        <f>SUM(J22/7)</f>
        <v>1</v>
      </c>
      <c r="L22" s="47">
        <v>484</v>
      </c>
      <c r="M22" s="47">
        <f>IF(ISBLANK(B22),0,IF((B22)="NA",0,IF((B22)="Not Used",-10,IF((B22)=1,1,IF((B22)=2,1,IF((B22)=3,1,IF((B22)=0,1,)))))+IF(ISBLANK(C22),0,IF((C22)="NA",0,IF((C22)="Not Used",-10,IF((C22)=1,1,IF((C22)=2,1,IF((C22)=3,1,IF((C22)=0,1,))))))+IF(ISBLANK(D22),0,IF((D22)="NA",0,IF((D22)="Not Used",-10,IF((D22)=1,1,IF((D22)=2,1,IF((D22)=3,1,IF((D22)=0,1,))))))+IF(ISBLANK(E22),0,IF((E22)="NA",0,IF((E22)="Not Used",-10,IF((E22)=1,1,IF((E22)=2,1,IF((E22)=3,1,IF((E22)=0,1,))))))+IF(ISBLANK(F22),0,IF((F22)="NA",0,IF((F22)="Not Used",-10,IF((F22)=1,1,IF((F22)=2,1,IF((F22)=3,1,IF((F22)=0,1,))))))+IF(ISBLANK(G22),0,IF((G22)="NA",0,IF((G22)="Not Used",-10,IF((G22)=1,1,IF((G22)=2,1,IF((G22)=3,1,IF((G22)=0,1,))))))+IF(ISBLANK(H22),0,IF((H22)="NA",0,IF((H22)="Not Used",-10,IF((H22)=1,1,IF((H22)=2,1,IF((H22)=3,1,IF((H22)=0,1,))))))))))))))</f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135</v>
      </c>
      <c r="B23" s="30">
        <v>2</v>
      </c>
      <c r="C23" s="33">
        <v>1</v>
      </c>
      <c r="D23" s="33">
        <v>1</v>
      </c>
      <c r="E23" s="29">
        <v>3</v>
      </c>
      <c r="F23" s="29">
        <v>3</v>
      </c>
      <c r="G23" s="30">
        <v>2</v>
      </c>
      <c r="H23" s="131">
        <v>0</v>
      </c>
      <c r="I23" s="47">
        <f>SUM(B23:H23)</f>
        <v>12</v>
      </c>
      <c r="J23" s="47">
        <v>7</v>
      </c>
      <c r="K23" s="46">
        <f>SUM(J23/7)</f>
        <v>1</v>
      </c>
      <c r="L23" s="47">
        <v>445</v>
      </c>
      <c r="M23" s="47">
        <f>IF(ISBLANK(B23),0,IF((B23)="NA",0,IF((B23)="Not Used",-10,IF((B23)=1,1,IF((B23)=2,1,IF((B23)=3,1,IF((B23)=0,1,)))))+IF(ISBLANK(C23),0,IF((C23)="NA",0,IF((C23)="Not Used",-10,IF((C23)=1,1,IF((C23)=2,1,IF((C23)=3,1,IF((C23)=0,1,))))))+IF(ISBLANK(D23),0,IF((D23)="NA",0,IF((D23)="Not Used",-10,IF((D23)=1,1,IF((D23)=2,1,IF((D23)=3,1,IF((D23)=0,1,))))))+IF(ISBLANK(E23),0,IF((E23)="NA",0,IF((E23)="Not Used",-10,IF((E23)=1,1,IF((E23)=2,1,IF((E23)=3,1,IF((E23)=0,1,))))))+IF(ISBLANK(F23),0,IF((F23)="NA",0,IF((F23)="Not Used",-10,IF((F23)=1,1,IF((F23)=2,1,IF((F23)=3,1,IF((F23)=0,1,))))))+IF(ISBLANK(G23),0,IF((G23)="NA",0,IF((G23)="Not Used",-10,IF((G23)=1,1,IF((G23)=2,1,IF((G23)=3,1,IF((G23)=0,1,))))))+IF(ISBLANK(H23),0,IF((H23)="NA",0,IF((H23)="Not Used",-10,IF((H23)=1,1,IF((H23)=2,1,IF((H23)=3,1,IF((H23)=0,1,))))))))))))))</f>
        <v>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17</v>
      </c>
      <c r="B24" s="149" t="s">
        <v>16</v>
      </c>
      <c r="C24" s="30">
        <v>2</v>
      </c>
      <c r="D24" s="33">
        <v>1</v>
      </c>
      <c r="E24" s="33">
        <v>1</v>
      </c>
      <c r="F24" s="29">
        <v>3</v>
      </c>
      <c r="G24" s="30">
        <v>2</v>
      </c>
      <c r="H24" s="30">
        <v>2</v>
      </c>
      <c r="I24" s="47">
        <v>11</v>
      </c>
      <c r="J24" s="47">
        <v>6</v>
      </c>
      <c r="K24" s="46">
        <v>1</v>
      </c>
      <c r="L24" s="47">
        <v>361</v>
      </c>
      <c r="M24" s="47">
        <v>6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46</v>
      </c>
      <c r="B25" s="131">
        <v>0</v>
      </c>
      <c r="C25" s="30">
        <v>2</v>
      </c>
      <c r="D25" s="30">
        <v>2</v>
      </c>
      <c r="E25" s="30">
        <v>2</v>
      </c>
      <c r="F25" s="30">
        <v>2</v>
      </c>
      <c r="G25" s="30">
        <v>2</v>
      </c>
      <c r="H25" s="131">
        <v>0</v>
      </c>
      <c r="I25" s="47">
        <f>SUM(B25:H25)</f>
        <v>10</v>
      </c>
      <c r="J25" s="47">
        <v>7</v>
      </c>
      <c r="K25" s="46">
        <f>SUM(J25/7)</f>
        <v>1</v>
      </c>
      <c r="L25" s="47">
        <v>415</v>
      </c>
      <c r="M25" s="47">
        <f>IF(ISBLANK(B25),0,IF((B25)="NA",0,IF((B25)="Not Used",-10,IF((B25)=1,1,IF((B25)=2,1,IF((B25)=3,1,IF((B25)=0,1,)))))+IF(ISBLANK(C25),0,IF((C25)="NA",0,IF((C25)="Not Used",-10,IF((C25)=1,1,IF((C25)=2,1,IF((C25)=3,1,IF((C25)=0,1,))))))+IF(ISBLANK(D25),0,IF((D25)="NA",0,IF((D25)="Not Used",-10,IF((D25)=1,1,IF((D25)=2,1,IF((D25)=3,1,IF((D25)=0,1,))))))+IF(ISBLANK(E25),0,IF((E25)="NA",0,IF((E25)="Not Used",-10,IF((E25)=1,1,IF((E25)=2,1,IF((E25)=3,1,IF((E25)=0,1,))))))+IF(ISBLANK(F25),0,IF((F25)="NA",0,IF((F25)="Not Used",-10,IF((F25)=1,1,IF((F25)=2,1,IF((F25)=3,1,IF((F25)=0,1,))))))+IF(ISBLANK(G25),0,IF((G25)="NA",0,IF((G25)="Not Used",-10,IF((G25)=1,1,IF((G25)=2,1,IF((G25)=3,1,IF((G25)=0,1,))))))+IF(ISBLANK(H25),0,IF((H25)="NA",0,IF((H25)="Not Used",-10,IF((H25)=1,1,IF((H25)=2,1,IF((H25)=3,1,IF((H25)=0,1,))))))))))))))</f>
        <v>7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15</v>
      </c>
      <c r="B26" s="149" t="s">
        <v>16</v>
      </c>
      <c r="C26" s="33">
        <v>1</v>
      </c>
      <c r="D26" s="33">
        <v>1</v>
      </c>
      <c r="E26" s="30">
        <v>2</v>
      </c>
      <c r="F26" s="30">
        <v>2</v>
      </c>
      <c r="G26" s="30">
        <v>2</v>
      </c>
      <c r="H26" s="30">
        <v>2</v>
      </c>
      <c r="I26" s="47">
        <v>10</v>
      </c>
      <c r="J26" s="47">
        <v>6</v>
      </c>
      <c r="K26" s="46">
        <f>SUM(J26/6)</f>
        <v>1</v>
      </c>
      <c r="L26" s="47">
        <v>364</v>
      </c>
      <c r="M26" s="47">
        <v>6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45</v>
      </c>
      <c r="B27" s="131">
        <v>0</v>
      </c>
      <c r="C27" s="30">
        <v>2</v>
      </c>
      <c r="D27" s="33">
        <v>1</v>
      </c>
      <c r="E27" s="33">
        <v>1</v>
      </c>
      <c r="F27" s="30">
        <v>2</v>
      </c>
      <c r="G27" s="30">
        <v>2</v>
      </c>
      <c r="H27" s="30">
        <v>2</v>
      </c>
      <c r="I27" s="47">
        <v>10</v>
      </c>
      <c r="J27" s="47">
        <v>7</v>
      </c>
      <c r="K27" s="46">
        <v>1</v>
      </c>
      <c r="L27" s="47">
        <v>348</v>
      </c>
      <c r="M27" s="47">
        <v>7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21</v>
      </c>
      <c r="B28" s="33">
        <v>1</v>
      </c>
      <c r="C28" s="33">
        <v>1</v>
      </c>
      <c r="D28" s="33">
        <v>1</v>
      </c>
      <c r="E28" s="33">
        <v>1</v>
      </c>
      <c r="F28" s="33">
        <v>1</v>
      </c>
      <c r="G28" s="30">
        <v>2</v>
      </c>
      <c r="H28" s="30">
        <v>2</v>
      </c>
      <c r="I28" s="47">
        <v>9</v>
      </c>
      <c r="J28" s="47">
        <v>7</v>
      </c>
      <c r="K28" s="46">
        <v>1</v>
      </c>
      <c r="L28" s="47">
        <v>346</v>
      </c>
      <c r="M28" s="47">
        <v>7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14</v>
      </c>
      <c r="B29" s="30">
        <v>2</v>
      </c>
      <c r="C29" s="30">
        <v>2</v>
      </c>
      <c r="D29" s="131">
        <v>0</v>
      </c>
      <c r="E29" s="33">
        <v>1</v>
      </c>
      <c r="F29" s="131">
        <v>0</v>
      </c>
      <c r="G29" s="33">
        <v>1</v>
      </c>
      <c r="H29" s="33">
        <v>1</v>
      </c>
      <c r="I29" s="47">
        <v>7</v>
      </c>
      <c r="J29" s="47">
        <v>7</v>
      </c>
      <c r="K29" s="46">
        <v>1</v>
      </c>
      <c r="L29" s="47">
        <v>351</v>
      </c>
      <c r="M29" s="47">
        <v>7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22</v>
      </c>
      <c r="B30" s="30">
        <v>2</v>
      </c>
      <c r="C30" s="131">
        <v>0</v>
      </c>
      <c r="D30" s="33">
        <v>1</v>
      </c>
      <c r="E30" s="30">
        <v>2</v>
      </c>
      <c r="F30" s="131">
        <v>0</v>
      </c>
      <c r="G30" s="33">
        <v>1</v>
      </c>
      <c r="H30" s="33">
        <v>1</v>
      </c>
      <c r="I30" s="47">
        <v>7</v>
      </c>
      <c r="J30" s="47">
        <v>7</v>
      </c>
      <c r="K30" s="46">
        <v>1</v>
      </c>
      <c r="L30" s="47">
        <v>305</v>
      </c>
      <c r="M30" s="47">
        <v>7</v>
      </c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48</v>
      </c>
      <c r="B31" s="33">
        <v>1</v>
      </c>
      <c r="C31" s="148" t="s">
        <v>16</v>
      </c>
      <c r="D31" s="30">
        <v>2</v>
      </c>
      <c r="E31" s="30">
        <v>2</v>
      </c>
      <c r="F31" s="148" t="s">
        <v>16</v>
      </c>
      <c r="G31" s="30">
        <v>2</v>
      </c>
      <c r="H31" s="148" t="s">
        <v>16</v>
      </c>
      <c r="I31" s="47">
        <f>SUM(B31:H31)</f>
        <v>7</v>
      </c>
      <c r="J31" s="47">
        <v>4</v>
      </c>
      <c r="K31" s="46">
        <f>SUM(J31/4)</f>
        <v>1</v>
      </c>
      <c r="L31" s="47">
        <v>260</v>
      </c>
      <c r="M31" s="47">
        <f>IF(ISBLANK(B31),0,IF((B31)="NA",0,IF((B31)="Not Used",-10,IF((B31)=1,1,IF((B31)=2,1,IF((B31)=3,1,IF((B31)=0,1,)))))+IF(ISBLANK(C31),0,IF((C31)="NA",0,IF((C31)="Not Used",-10,IF((C31)=1,1,IF((C31)=2,1,IF((C31)=3,1,IF((C31)=0,1,))))))+IF(ISBLANK(D31),0,IF((D31)="NA",0,IF((D31)="Not Used",-10,IF((D31)=1,1,IF((D31)=2,1,IF((D31)=3,1,IF((D31)=0,1,))))))+IF(ISBLANK(E31),0,IF((E31)="NA",0,IF((E31)="Not Used",-10,IF((E31)=1,1,IF((E31)=2,1,IF((E31)=3,1,IF((E31)=0,1,))))))+IF(ISBLANK(F31),0,IF((F31)="NA",0,IF((F31)="Not Used",-10,IF((F31)=1,1,IF((F31)=2,1,IF((F31)=3,1,IF((F31)=0,1,))))))+IF(ISBLANK(G31),0,IF((G31)="NA",0,IF((G31)="Not Used",-10,IF((G31)=1,1,IF((G31)=2,1,IF((G31)=3,1,IF((G31)=0,1,))))))+IF(ISBLANK(H31),0,IF((H31)="NA",0,IF((H31)="Not Used",-10,IF((H31)=1,1,IF((H31)=2,1,IF((H31)=3,1,IF((H31)=0,1,))))))))))))))</f>
        <v>4</v>
      </c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18</v>
      </c>
      <c r="B32" s="149" t="s">
        <v>16</v>
      </c>
      <c r="C32" s="149" t="s">
        <v>16</v>
      </c>
      <c r="D32" s="149" t="s">
        <v>16</v>
      </c>
      <c r="E32" s="149" t="s">
        <v>16</v>
      </c>
      <c r="F32" s="149" t="s">
        <v>16</v>
      </c>
      <c r="G32" s="29">
        <v>3</v>
      </c>
      <c r="H32" s="29">
        <v>3</v>
      </c>
      <c r="I32" s="47">
        <v>6</v>
      </c>
      <c r="J32" s="47">
        <v>2</v>
      </c>
      <c r="K32" s="46">
        <v>1</v>
      </c>
      <c r="L32" s="47">
        <v>200</v>
      </c>
      <c r="M32" s="47">
        <v>2</v>
      </c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28" t="s">
        <v>35</v>
      </c>
      <c r="B33" s="30">
        <v>2</v>
      </c>
      <c r="C33" s="33">
        <v>1</v>
      </c>
      <c r="D33" s="131">
        <v>0</v>
      </c>
      <c r="E33" s="131">
        <v>0</v>
      </c>
      <c r="F33" s="33">
        <v>1</v>
      </c>
      <c r="G33" s="33">
        <v>1</v>
      </c>
      <c r="H33" s="131">
        <v>0</v>
      </c>
      <c r="I33" s="47">
        <v>5</v>
      </c>
      <c r="J33" s="47">
        <v>7</v>
      </c>
      <c r="K33" s="46">
        <v>1</v>
      </c>
      <c r="L33" s="47">
        <v>295</v>
      </c>
      <c r="M33" s="47">
        <v>7</v>
      </c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0" customFormat="1" ht="24" customHeight="1" x14ac:dyDescent="0.35">
      <c r="A34" s="28" t="s">
        <v>137</v>
      </c>
      <c r="B34" s="131">
        <v>0</v>
      </c>
      <c r="C34" s="131">
        <v>0</v>
      </c>
      <c r="D34" s="131">
        <v>0</v>
      </c>
      <c r="E34" s="30">
        <v>2</v>
      </c>
      <c r="F34" s="33">
        <v>1</v>
      </c>
      <c r="G34" s="33">
        <v>1</v>
      </c>
      <c r="H34" s="33">
        <v>1</v>
      </c>
      <c r="I34" s="47">
        <f>SUM(B34:H34)</f>
        <v>5</v>
      </c>
      <c r="J34" s="47">
        <v>7</v>
      </c>
      <c r="K34" s="46">
        <f>SUM(J34/7)</f>
        <v>1</v>
      </c>
      <c r="L34" s="47">
        <v>286</v>
      </c>
      <c r="M34" s="47">
        <f>IF(ISBLANK(B34),0,IF((B34)="NA",0,IF((B34)="Not Used",-10,IF((B34)=1,1,IF((B34)=2,1,IF((B34)=3,1,IF((B34)=0,1,)))))+IF(ISBLANK(C34),0,IF((C34)="NA",0,IF((C34)="Not Used",-10,IF((C34)=1,1,IF((C34)=2,1,IF((C34)=3,1,IF((C34)=0,1,))))))+IF(ISBLANK(D34),0,IF((D34)="NA",0,IF((D34)="Not Used",-10,IF((D34)=1,1,IF((D34)=2,1,IF((D34)=3,1,IF((D34)=0,1,))))))+IF(ISBLANK(E34),0,IF((E34)="NA",0,IF((E34)="Not Used",-10,IF((E34)=1,1,IF((E34)=2,1,IF((E34)=3,1,IF((E34)=0,1,))))))+IF(ISBLANK(F34),0,IF((F34)="NA",0,IF((F34)="Not Used",-10,IF((F34)=1,1,IF((F34)=2,1,IF((F34)=3,1,IF((F34)=0,1,))))))+IF(ISBLANK(G34),0,IF((G34)="NA",0,IF((G34)="Not Used",-10,IF((G34)=1,1,IF((G34)=2,1,IF((G34)=3,1,IF((G34)=0,1,))))))+IF(ISBLANK(H34),0,IF((H34)="NA",0,IF((H34)="Not Used",-10,IF((H34)=1,1,IF((H34)=2,1,IF((H34)=3,1,IF((H34)=0,1,))))))))))))))</f>
        <v>7</v>
      </c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s="40" customFormat="1" ht="24" customHeight="1" x14ac:dyDescent="0.35">
      <c r="A35" s="28" t="s">
        <v>23</v>
      </c>
      <c r="B35" s="33">
        <v>1</v>
      </c>
      <c r="C35" s="33">
        <v>1</v>
      </c>
      <c r="D35" s="33">
        <v>1</v>
      </c>
      <c r="E35" s="131">
        <v>0</v>
      </c>
      <c r="F35" s="131">
        <v>0</v>
      </c>
      <c r="G35" s="131">
        <v>0</v>
      </c>
      <c r="H35" s="33">
        <v>1</v>
      </c>
      <c r="I35" s="47">
        <v>4</v>
      </c>
      <c r="J35" s="47">
        <v>7</v>
      </c>
      <c r="K35" s="46">
        <v>1</v>
      </c>
      <c r="L35" s="47">
        <v>285</v>
      </c>
      <c r="M35" s="47">
        <v>7</v>
      </c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s="40" customFormat="1" ht="24" customHeight="1" x14ac:dyDescent="0.35">
      <c r="A36" s="28" t="s">
        <v>166</v>
      </c>
      <c r="B36" s="33">
        <v>1</v>
      </c>
      <c r="C36" s="131">
        <v>0</v>
      </c>
      <c r="D36" s="131">
        <v>0</v>
      </c>
      <c r="E36" s="33">
        <v>1</v>
      </c>
      <c r="F36" s="131">
        <v>0</v>
      </c>
      <c r="G36" s="131">
        <v>0</v>
      </c>
      <c r="H36" s="33">
        <v>1</v>
      </c>
      <c r="I36" s="47">
        <v>3</v>
      </c>
      <c r="J36" s="47">
        <v>7</v>
      </c>
      <c r="K36" s="46">
        <v>1</v>
      </c>
      <c r="L36" s="47">
        <v>282</v>
      </c>
      <c r="M36" s="47">
        <v>7</v>
      </c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s="40" customFormat="1" ht="24" customHeight="1" x14ac:dyDescent="0.35">
      <c r="A37" s="28" t="s">
        <v>64</v>
      </c>
      <c r="B37" s="147" t="s">
        <v>16</v>
      </c>
      <c r="C37" s="147" t="s">
        <v>16</v>
      </c>
      <c r="D37" s="147" t="s">
        <v>16</v>
      </c>
      <c r="E37" s="147" t="s">
        <v>16</v>
      </c>
      <c r="F37" s="147" t="s">
        <v>16</v>
      </c>
      <c r="G37" s="147" t="s">
        <v>16</v>
      </c>
      <c r="H37" s="30">
        <v>2</v>
      </c>
      <c r="I37" s="47">
        <f>SUM(B37:H37)</f>
        <v>2</v>
      </c>
      <c r="J37" s="47">
        <v>1</v>
      </c>
      <c r="K37" s="46">
        <f>SUM(J37/1)</f>
        <v>1</v>
      </c>
      <c r="L37" s="47">
        <v>87</v>
      </c>
      <c r="M37" s="47">
        <f>IF(ISBLANK(B37),0,IF((B37)="NA",0,IF((B37)="Not Used",-10,IF((B37)=1,1,IF((B37)=2,1,IF((B37)=3,1,IF((B37)=0,1,)))))+IF(ISBLANK(C37),0,IF((C37)="NA",0,IF((C37)="Not Used",-10,IF((C37)=1,1,IF((C37)=2,1,IF((C37)=3,1,IF((C37)=0,1,))))))+IF(ISBLANK(D37),0,IF((D37)="NA",0,IF((D37)="Not Used",-10,IF((D37)=1,1,IF((D37)=2,1,IF((D37)=3,1,IF((D37)=0,1,))))))+IF(ISBLANK(E37),0,IF((E37)="NA",0,IF((E37)="Not Used",-10,IF((E37)=1,1,IF((E37)=2,1,IF((E37)=3,1,IF((E37)=0,1,))))))+IF(ISBLANK(F37),0,IF((F37)="NA",0,IF((F37)="Not Used",-10,IF((F37)=1,1,IF((F37)=2,1,IF((F37)=3,1,IF((F37)=0,1,))))))+IF(ISBLANK(G37),0,IF((G37)="NA",0,IF((G37)="Not Used",-10,IF((G37)=1,1,IF((G37)=2,1,IF((G37)=3,1,IF((G37)=0,1,))))))+IF(ISBLANK(H37),0,IF((H37)="NA",0,IF((H37)="Not Used",-10,IF((H37)=1,1,IF((H37)=2,1,IF((H37)=3,1,IF((H37)=0,1,))))))))))))))</f>
        <v>1</v>
      </c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24" customHeight="1" x14ac:dyDescent="0.25">
      <c r="A38" s="17"/>
      <c r="B38" s="12">
        <f t="shared" ref="B38:J38" si="6">SUM(B6:B37)</f>
        <v>52</v>
      </c>
      <c r="C38" s="12">
        <f t="shared" si="6"/>
        <v>47</v>
      </c>
      <c r="D38" s="12">
        <f t="shared" si="6"/>
        <v>46</v>
      </c>
      <c r="E38" s="12">
        <f t="shared" si="6"/>
        <v>59</v>
      </c>
      <c r="F38" s="12">
        <f t="shared" si="6"/>
        <v>59</v>
      </c>
      <c r="G38" s="12">
        <f t="shared" si="6"/>
        <v>60</v>
      </c>
      <c r="H38" s="12">
        <f t="shared" si="6"/>
        <v>46</v>
      </c>
      <c r="I38" s="12">
        <f t="shared" si="6"/>
        <v>369</v>
      </c>
      <c r="J38" s="12">
        <f t="shared" si="6"/>
        <v>208</v>
      </c>
      <c r="K38" s="12"/>
      <c r="L38" s="12">
        <f>SUM(L6:L37)</f>
        <v>13845</v>
      </c>
      <c r="M38" s="12">
        <f>SUM(M6:M37)</f>
        <v>208</v>
      </c>
    </row>
    <row r="39" spans="1:26" ht="24" customHeight="1" x14ac:dyDescent="0.35">
      <c r="A39" s="18" t="s">
        <v>167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20"/>
      <c r="M39" s="20"/>
    </row>
    <row r="40" spans="1:26" ht="24" customHeight="1" x14ac:dyDescent="0.25">
      <c r="A40" s="17"/>
      <c r="B40" s="135" t="s">
        <v>141</v>
      </c>
      <c r="C40" s="135" t="s">
        <v>142</v>
      </c>
      <c r="D40" s="135" t="s">
        <v>143</v>
      </c>
      <c r="E40" s="135" t="s">
        <v>144</v>
      </c>
      <c r="F40" s="135" t="s">
        <v>145</v>
      </c>
      <c r="G40" s="135" t="s">
        <v>146</v>
      </c>
      <c r="H40" s="135" t="s">
        <v>147</v>
      </c>
      <c r="I40" s="135" t="s">
        <v>148</v>
      </c>
      <c r="J40" s="135" t="s">
        <v>151</v>
      </c>
      <c r="K40" s="20"/>
      <c r="L40" s="20"/>
      <c r="M40" s="20"/>
    </row>
    <row r="41" spans="1:26" ht="24" customHeight="1" x14ac:dyDescent="0.25">
      <c r="A41" s="17" t="s">
        <v>150</v>
      </c>
      <c r="B41" s="20">
        <v>204</v>
      </c>
      <c r="C41" s="20">
        <v>199</v>
      </c>
      <c r="D41" s="20">
        <v>99</v>
      </c>
      <c r="E41" s="20">
        <v>95</v>
      </c>
      <c r="F41" s="20">
        <v>104</v>
      </c>
      <c r="G41" s="20">
        <v>105</v>
      </c>
      <c r="H41" s="20" t="s">
        <v>16</v>
      </c>
      <c r="I41" s="20" t="s">
        <v>16</v>
      </c>
      <c r="J41" s="20">
        <f>SUM(B41:I41)</f>
        <v>806</v>
      </c>
      <c r="K41" s="20"/>
      <c r="L41" s="20"/>
      <c r="M41" s="20"/>
    </row>
    <row r="42" spans="1:26" ht="24" customHeight="1" x14ac:dyDescent="0.25">
      <c r="A42" s="17" t="s">
        <v>149</v>
      </c>
      <c r="B42" s="20">
        <v>210</v>
      </c>
      <c r="C42" s="20">
        <v>210</v>
      </c>
      <c r="D42" s="20">
        <v>105</v>
      </c>
      <c r="E42" s="20">
        <v>105</v>
      </c>
      <c r="F42" s="20">
        <v>105</v>
      </c>
      <c r="G42" s="20">
        <v>105</v>
      </c>
      <c r="H42" s="20" t="s">
        <v>16</v>
      </c>
      <c r="I42" s="20" t="s">
        <v>16</v>
      </c>
      <c r="J42" s="20">
        <f>SUM(B42:I42)</f>
        <v>840</v>
      </c>
      <c r="K42" s="20"/>
      <c r="L42" s="20"/>
      <c r="M42" s="20"/>
    </row>
    <row r="43" spans="1:26" ht="24" customHeight="1" x14ac:dyDescent="0.25">
      <c r="A43" s="17"/>
      <c r="B43" s="132">
        <f>(B41/B42)</f>
        <v>0.97142857142857142</v>
      </c>
      <c r="C43" s="132">
        <f t="shared" ref="C43:J43" si="7">(C41/C42)</f>
        <v>0.94761904761904758</v>
      </c>
      <c r="D43" s="132">
        <f t="shared" si="7"/>
        <v>0.94285714285714284</v>
      </c>
      <c r="E43" s="132">
        <f t="shared" si="7"/>
        <v>0.90476190476190477</v>
      </c>
      <c r="F43" s="132">
        <f t="shared" si="7"/>
        <v>0.99047619047619051</v>
      </c>
      <c r="G43" s="132">
        <f t="shared" si="7"/>
        <v>1</v>
      </c>
      <c r="H43" s="132" t="s">
        <v>16</v>
      </c>
      <c r="I43" s="132" t="s">
        <v>16</v>
      </c>
      <c r="J43" s="132">
        <f t="shared" si="7"/>
        <v>0.95952380952380956</v>
      </c>
      <c r="K43" s="21"/>
      <c r="L43" s="21"/>
      <c r="M43" s="21"/>
    </row>
    <row r="44" spans="1:26" ht="24" customHeight="1" x14ac:dyDescent="0.25">
      <c r="A44" s="17"/>
      <c r="B44" s="20"/>
      <c r="C44" s="20"/>
      <c r="D44" s="20"/>
      <c r="E44" s="21"/>
      <c r="F44" s="21"/>
      <c r="G44" s="21"/>
      <c r="H44" s="21"/>
      <c r="I44" s="21"/>
      <c r="J44" s="21"/>
      <c r="K44" s="21"/>
      <c r="L44" s="21"/>
      <c r="M44" s="21"/>
    </row>
    <row r="45" spans="1:26" ht="24" customHeight="1" x14ac:dyDescent="0.25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26" ht="16.5" customHeight="1" x14ac:dyDescent="0.25">
      <c r="A46" s="22"/>
      <c r="B46" s="23"/>
      <c r="C46" s="23"/>
      <c r="D46" s="23"/>
      <c r="E46" s="23"/>
      <c r="F46" s="24" t="s">
        <v>24</v>
      </c>
      <c r="G46" s="24"/>
      <c r="H46" s="24"/>
      <c r="I46" s="24"/>
      <c r="J46" s="24"/>
      <c r="K46" s="24"/>
      <c r="L46" s="23"/>
      <c r="M46" s="23"/>
    </row>
    <row r="47" spans="1:26" ht="12.75" customHeight="1" x14ac:dyDescent="0.2"/>
    <row r="48" spans="1:26" ht="12.75" customHeight="1" x14ac:dyDescent="0.2"/>
    <row r="49" spans="2:14" ht="12.75" customHeight="1" x14ac:dyDescent="0.2"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</row>
    <row r="50" spans="2:14" ht="12.75" customHeight="1" x14ac:dyDescent="0.2"/>
    <row r="51" spans="2:14" ht="12.75" customHeight="1" x14ac:dyDescent="0.2"/>
    <row r="52" spans="2:14" ht="12.75" customHeight="1" x14ac:dyDescent="0.2"/>
    <row r="53" spans="2:14" ht="12.75" customHeight="1" x14ac:dyDescent="0.2"/>
    <row r="54" spans="2:14" ht="12.75" customHeight="1" x14ac:dyDescent="0.2"/>
    <row r="55" spans="2:14" ht="12.75" customHeight="1" x14ac:dyDescent="0.2"/>
    <row r="56" spans="2:14" ht="12.75" customHeight="1" x14ac:dyDescent="0.2"/>
    <row r="57" spans="2:14" ht="12.75" customHeight="1" x14ac:dyDescent="0.2"/>
    <row r="58" spans="2:14" ht="12.75" customHeight="1" x14ac:dyDescent="0.2"/>
    <row r="59" spans="2:14" ht="12.75" customHeight="1" x14ac:dyDescent="0.2"/>
    <row r="60" spans="2:14" ht="12.75" customHeight="1" x14ac:dyDescent="0.2"/>
    <row r="61" spans="2:14" ht="12.75" customHeight="1" x14ac:dyDescent="0.2"/>
    <row r="62" spans="2:14" ht="12.75" customHeight="1" x14ac:dyDescent="0.2"/>
    <row r="63" spans="2:14" ht="12.75" customHeight="1" x14ac:dyDescent="0.2"/>
    <row r="64" spans="2:1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</sheetData>
  <sortState ref="A6:M37">
    <sortCondition descending="1" ref="I6:I37"/>
    <sortCondition descending="1" ref="L6:L37"/>
    <sortCondition ref="A6:A37"/>
  </sortState>
  <mergeCells count="2">
    <mergeCell ref="A2:M2"/>
    <mergeCell ref="B49:N49"/>
  </mergeCells>
  <pageMargins left="0.7" right="0.7" top="0.75" bottom="0.75" header="0" footer="0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8" zoomScale="75" zoomScaleNormal="75" workbookViewId="0">
      <selection activeCell="I27" sqref="I2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36</v>
      </c>
      <c r="B6" s="29">
        <v>3</v>
      </c>
      <c r="C6" s="29">
        <v>3</v>
      </c>
      <c r="D6" s="30">
        <v>2</v>
      </c>
      <c r="E6" s="29">
        <v>3</v>
      </c>
      <c r="F6" s="29">
        <v>3</v>
      </c>
      <c r="G6" s="29">
        <v>3</v>
      </c>
      <c r="H6" s="29">
        <v>3</v>
      </c>
      <c r="I6" s="47">
        <f>SUM(B6:H6)</f>
        <v>20</v>
      </c>
      <c r="J6" s="47">
        <v>7</v>
      </c>
      <c r="K6" s="46">
        <f>SUM(J6/7)</f>
        <v>1</v>
      </c>
      <c r="L6" s="47">
        <v>688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40" t="s">
        <v>140</v>
      </c>
      <c r="B7" s="141">
        <v>3</v>
      </c>
      <c r="C7" s="141">
        <v>3</v>
      </c>
      <c r="D7" s="141">
        <v>3</v>
      </c>
      <c r="E7" s="142">
        <v>2</v>
      </c>
      <c r="F7" s="141">
        <v>3</v>
      </c>
      <c r="G7" s="141">
        <v>3</v>
      </c>
      <c r="H7" s="142">
        <v>2</v>
      </c>
      <c r="I7" s="143">
        <f>SUM(B7:H7)</f>
        <v>19</v>
      </c>
      <c r="J7" s="143">
        <v>7</v>
      </c>
      <c r="K7" s="144">
        <f>SUM(J7/7)</f>
        <v>1</v>
      </c>
      <c r="L7" s="143">
        <v>667</v>
      </c>
      <c r="M7" s="143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19</v>
      </c>
      <c r="B8" s="29">
        <v>3</v>
      </c>
      <c r="C8" s="33">
        <v>1</v>
      </c>
      <c r="D8" s="30">
        <v>2</v>
      </c>
      <c r="E8" s="29">
        <v>3</v>
      </c>
      <c r="F8" s="29">
        <v>3</v>
      </c>
      <c r="G8" s="29">
        <v>3</v>
      </c>
      <c r="H8" s="29">
        <v>3</v>
      </c>
      <c r="I8" s="47">
        <v>18</v>
      </c>
      <c r="J8" s="47">
        <v>7</v>
      </c>
      <c r="K8" s="46">
        <v>1</v>
      </c>
      <c r="L8" s="47">
        <v>622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48</v>
      </c>
      <c r="B9" s="30">
        <v>2</v>
      </c>
      <c r="C9" s="29">
        <v>3</v>
      </c>
      <c r="D9" s="30">
        <v>2</v>
      </c>
      <c r="E9" s="30">
        <v>2</v>
      </c>
      <c r="F9" s="29">
        <v>3</v>
      </c>
      <c r="G9" s="29">
        <v>3</v>
      </c>
      <c r="H9" s="30">
        <v>2</v>
      </c>
      <c r="I9" s="47">
        <v>17</v>
      </c>
      <c r="J9" s="47">
        <v>7</v>
      </c>
      <c r="K9" s="46">
        <v>1</v>
      </c>
      <c r="L9" s="47">
        <v>609</v>
      </c>
      <c r="M9" s="47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23</v>
      </c>
      <c r="B10" s="29">
        <v>3</v>
      </c>
      <c r="C10" s="30">
        <v>2</v>
      </c>
      <c r="D10" s="33">
        <v>1</v>
      </c>
      <c r="E10" s="29">
        <v>3</v>
      </c>
      <c r="F10" s="30">
        <v>2</v>
      </c>
      <c r="G10" s="29">
        <v>3</v>
      </c>
      <c r="H10" s="29">
        <v>3</v>
      </c>
      <c r="I10" s="47">
        <v>17</v>
      </c>
      <c r="J10" s="47">
        <v>7</v>
      </c>
      <c r="K10" s="46">
        <v>1</v>
      </c>
      <c r="L10" s="47">
        <v>583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22</v>
      </c>
      <c r="B11" s="29">
        <v>3</v>
      </c>
      <c r="C11" s="30">
        <v>2</v>
      </c>
      <c r="D11" s="30">
        <v>2</v>
      </c>
      <c r="E11" s="29">
        <v>3</v>
      </c>
      <c r="F11" s="30">
        <v>2</v>
      </c>
      <c r="G11" s="30">
        <v>2</v>
      </c>
      <c r="H11" s="29">
        <v>3</v>
      </c>
      <c r="I11" s="47">
        <v>17</v>
      </c>
      <c r="J11" s="47">
        <v>7</v>
      </c>
      <c r="K11" s="46">
        <v>1</v>
      </c>
      <c r="L11" s="47">
        <v>570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35</v>
      </c>
      <c r="B12" s="29">
        <v>3</v>
      </c>
      <c r="C12" s="29">
        <v>3</v>
      </c>
      <c r="D12" s="30">
        <v>2</v>
      </c>
      <c r="E12" s="30">
        <v>2</v>
      </c>
      <c r="F12" s="30">
        <v>2</v>
      </c>
      <c r="G12" s="30">
        <v>2</v>
      </c>
      <c r="H12" s="30">
        <v>2</v>
      </c>
      <c r="I12" s="47">
        <v>16</v>
      </c>
      <c r="J12" s="47">
        <v>7</v>
      </c>
      <c r="K12" s="46">
        <v>1</v>
      </c>
      <c r="L12" s="47">
        <v>559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30</v>
      </c>
      <c r="B13" s="29">
        <v>3</v>
      </c>
      <c r="C13" s="30">
        <v>2</v>
      </c>
      <c r="D13" s="30">
        <v>2</v>
      </c>
      <c r="E13" s="30">
        <v>2</v>
      </c>
      <c r="F13" s="30">
        <v>2</v>
      </c>
      <c r="G13" s="30">
        <v>2</v>
      </c>
      <c r="H13" s="29">
        <v>3</v>
      </c>
      <c r="I13" s="47">
        <v>16</v>
      </c>
      <c r="J13" s="47">
        <v>7</v>
      </c>
      <c r="K13" s="46">
        <v>1</v>
      </c>
      <c r="L13" s="47">
        <v>538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14</v>
      </c>
      <c r="B14" s="29">
        <v>3</v>
      </c>
      <c r="C14" s="29">
        <v>3</v>
      </c>
      <c r="D14" s="30">
        <v>2</v>
      </c>
      <c r="E14" s="33">
        <v>1</v>
      </c>
      <c r="F14" s="30">
        <v>2</v>
      </c>
      <c r="G14" s="29">
        <v>3</v>
      </c>
      <c r="H14" s="33">
        <v>1</v>
      </c>
      <c r="I14" s="47">
        <v>15</v>
      </c>
      <c r="J14" s="47">
        <v>7</v>
      </c>
      <c r="K14" s="46">
        <v>1</v>
      </c>
      <c r="L14" s="47">
        <v>542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15</v>
      </c>
      <c r="B15" s="130" t="s">
        <v>16</v>
      </c>
      <c r="C15" s="130" t="s">
        <v>16</v>
      </c>
      <c r="D15" s="29">
        <v>3</v>
      </c>
      <c r="E15" s="29">
        <v>3</v>
      </c>
      <c r="F15" s="29">
        <v>3</v>
      </c>
      <c r="G15" s="30">
        <v>2</v>
      </c>
      <c r="H15" s="29">
        <v>3</v>
      </c>
      <c r="I15" s="47">
        <v>14</v>
      </c>
      <c r="J15" s="47">
        <v>5</v>
      </c>
      <c r="K15" s="46">
        <v>1</v>
      </c>
      <c r="L15" s="47">
        <v>461</v>
      </c>
      <c r="M15" s="47">
        <v>5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45</v>
      </c>
      <c r="B16" s="130" t="s">
        <v>16</v>
      </c>
      <c r="C16" s="130" t="s">
        <v>16</v>
      </c>
      <c r="D16" s="30">
        <v>2</v>
      </c>
      <c r="E16" s="30">
        <v>2</v>
      </c>
      <c r="F16" s="29">
        <v>3</v>
      </c>
      <c r="G16" s="30">
        <v>2</v>
      </c>
      <c r="H16" s="30">
        <v>2</v>
      </c>
      <c r="I16" s="47">
        <v>11</v>
      </c>
      <c r="J16" s="47">
        <v>5</v>
      </c>
      <c r="K16" s="46">
        <v>1</v>
      </c>
      <c r="L16" s="47">
        <v>413</v>
      </c>
      <c r="M16" s="47">
        <v>5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20</v>
      </c>
      <c r="B17" s="130" t="s">
        <v>16</v>
      </c>
      <c r="C17" s="130" t="s">
        <v>16</v>
      </c>
      <c r="D17" s="33">
        <v>1</v>
      </c>
      <c r="E17" s="30">
        <v>2</v>
      </c>
      <c r="F17" s="29">
        <v>3</v>
      </c>
      <c r="G17" s="30">
        <v>2</v>
      </c>
      <c r="H17" s="33">
        <v>1</v>
      </c>
      <c r="I17" s="47">
        <v>9</v>
      </c>
      <c r="J17" s="47">
        <v>5</v>
      </c>
      <c r="K17" s="46">
        <v>1</v>
      </c>
      <c r="L17" s="47">
        <v>320</v>
      </c>
      <c r="M17" s="47">
        <v>5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163</v>
      </c>
      <c r="B18" s="30">
        <v>2</v>
      </c>
      <c r="C18" s="33">
        <v>1</v>
      </c>
      <c r="D18" s="33">
        <v>1</v>
      </c>
      <c r="E18" s="33">
        <v>1</v>
      </c>
      <c r="F18" s="131">
        <v>0</v>
      </c>
      <c r="G18" s="33">
        <v>1</v>
      </c>
      <c r="H18" s="30">
        <v>2</v>
      </c>
      <c r="I18" s="47">
        <v>8</v>
      </c>
      <c r="J18" s="47">
        <v>7</v>
      </c>
      <c r="K18" s="46">
        <v>1</v>
      </c>
      <c r="L18" s="47">
        <v>379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28</v>
      </c>
      <c r="B19" s="130" t="s">
        <v>16</v>
      </c>
      <c r="C19" s="130" t="s">
        <v>16</v>
      </c>
      <c r="D19" s="30">
        <v>2</v>
      </c>
      <c r="E19" s="30">
        <v>2</v>
      </c>
      <c r="F19" s="29">
        <v>3</v>
      </c>
      <c r="G19" s="33">
        <v>1</v>
      </c>
      <c r="H19" s="131">
        <v>0</v>
      </c>
      <c r="I19" s="47">
        <v>8</v>
      </c>
      <c r="J19" s="47">
        <v>5</v>
      </c>
      <c r="K19" s="46">
        <v>1</v>
      </c>
      <c r="L19" s="47">
        <v>368</v>
      </c>
      <c r="M19" s="47">
        <v>5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162</v>
      </c>
      <c r="B20" s="30">
        <v>2</v>
      </c>
      <c r="C20" s="29">
        <v>3</v>
      </c>
      <c r="D20" s="131">
        <v>0</v>
      </c>
      <c r="E20" s="33">
        <v>1</v>
      </c>
      <c r="F20" s="33">
        <v>1</v>
      </c>
      <c r="G20" s="130" t="s">
        <v>16</v>
      </c>
      <c r="H20" s="130" t="s">
        <v>16</v>
      </c>
      <c r="I20" s="47">
        <v>7</v>
      </c>
      <c r="J20" s="47">
        <v>5</v>
      </c>
      <c r="K20" s="46">
        <v>1</v>
      </c>
      <c r="L20" s="47">
        <v>299</v>
      </c>
      <c r="M20" s="47">
        <v>5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12</v>
      </c>
      <c r="B21" s="130" t="s">
        <v>16</v>
      </c>
      <c r="C21" s="130" t="s">
        <v>16</v>
      </c>
      <c r="D21" s="29">
        <v>3</v>
      </c>
      <c r="E21" s="130" t="s">
        <v>16</v>
      </c>
      <c r="F21" s="130" t="s">
        <v>16</v>
      </c>
      <c r="G21" s="130" t="s">
        <v>16</v>
      </c>
      <c r="H21" s="29">
        <v>3</v>
      </c>
      <c r="I21" s="47">
        <f>SUM(B21:H21)</f>
        <v>6</v>
      </c>
      <c r="J21" s="47">
        <v>2</v>
      </c>
      <c r="K21" s="46">
        <f>SUM(J21/2)</f>
        <v>1</v>
      </c>
      <c r="L21" s="47">
        <v>200</v>
      </c>
      <c r="M21" s="47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 x14ac:dyDescent="0.25">
      <c r="A22" s="17"/>
      <c r="B22" s="12">
        <f t="shared" ref="B22:J22" si="0">SUM(B6:B21)</f>
        <v>30</v>
      </c>
      <c r="C22" s="12">
        <f t="shared" si="0"/>
        <v>26</v>
      </c>
      <c r="D22" s="12">
        <f t="shared" si="0"/>
        <v>30</v>
      </c>
      <c r="E22" s="12">
        <f t="shared" si="0"/>
        <v>32</v>
      </c>
      <c r="F22" s="12">
        <f t="shared" si="0"/>
        <v>35</v>
      </c>
      <c r="G22" s="12">
        <f t="shared" si="0"/>
        <v>32</v>
      </c>
      <c r="H22" s="12">
        <f t="shared" si="0"/>
        <v>33</v>
      </c>
      <c r="I22" s="12">
        <f t="shared" si="0"/>
        <v>218</v>
      </c>
      <c r="J22" s="12">
        <f t="shared" si="0"/>
        <v>97</v>
      </c>
      <c r="K22" s="12"/>
      <c r="L22" s="12">
        <f>SUM(L6:L21)</f>
        <v>7818</v>
      </c>
      <c r="M22" s="12">
        <f>SUM(M6:M21)</f>
        <v>97</v>
      </c>
    </row>
    <row r="23" spans="1:26" ht="24" customHeight="1" x14ac:dyDescent="0.35">
      <c r="A23" s="18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</row>
    <row r="24" spans="1:26" ht="24" customHeight="1" x14ac:dyDescent="0.25">
      <c r="A24" s="17"/>
      <c r="B24" s="135" t="s">
        <v>141</v>
      </c>
      <c r="C24" s="135" t="s">
        <v>142</v>
      </c>
      <c r="D24" s="135" t="s">
        <v>143</v>
      </c>
      <c r="E24" s="135" t="s">
        <v>144</v>
      </c>
      <c r="F24" s="135" t="s">
        <v>145</v>
      </c>
      <c r="G24" s="135" t="s">
        <v>146</v>
      </c>
      <c r="H24" s="135" t="s">
        <v>147</v>
      </c>
      <c r="I24" s="135" t="s">
        <v>148</v>
      </c>
      <c r="J24" s="135" t="s">
        <v>151</v>
      </c>
      <c r="K24" s="20"/>
      <c r="L24" s="20"/>
      <c r="M24" s="20"/>
    </row>
    <row r="25" spans="1:26" ht="24" customHeight="1" x14ac:dyDescent="0.25">
      <c r="A25" s="17" t="s">
        <v>150</v>
      </c>
      <c r="B25" s="20">
        <v>201</v>
      </c>
      <c r="C25" s="20">
        <v>203</v>
      </c>
      <c r="D25" s="20" t="s">
        <v>16</v>
      </c>
      <c r="E25" s="20">
        <v>103</v>
      </c>
      <c r="F25" s="20">
        <v>98</v>
      </c>
      <c r="G25" s="20">
        <v>96</v>
      </c>
      <c r="H25" s="20" t="s">
        <v>16</v>
      </c>
      <c r="I25" s="20" t="s">
        <v>16</v>
      </c>
      <c r="J25" s="20">
        <f>SUM(B25:I25)</f>
        <v>701</v>
      </c>
      <c r="K25" s="20"/>
      <c r="L25" s="20"/>
      <c r="M25" s="20"/>
    </row>
    <row r="26" spans="1:26" ht="24" customHeight="1" x14ac:dyDescent="0.25">
      <c r="A26" s="17" t="s">
        <v>149</v>
      </c>
      <c r="B26" s="20">
        <v>210</v>
      </c>
      <c r="C26" s="20">
        <v>210</v>
      </c>
      <c r="D26" s="20" t="s">
        <v>16</v>
      </c>
      <c r="E26" s="20">
        <v>105</v>
      </c>
      <c r="F26" s="20">
        <v>105</v>
      </c>
      <c r="G26" s="20">
        <v>105</v>
      </c>
      <c r="H26" s="20" t="s">
        <v>16</v>
      </c>
      <c r="I26" s="20" t="s">
        <v>16</v>
      </c>
      <c r="J26" s="20">
        <f>SUM(B26:I26)</f>
        <v>735</v>
      </c>
      <c r="K26" s="20"/>
      <c r="L26" s="20"/>
      <c r="M26" s="20"/>
    </row>
    <row r="27" spans="1:26" ht="24" customHeight="1" x14ac:dyDescent="0.25">
      <c r="A27" s="17"/>
      <c r="B27" s="132">
        <f>(B25/B26)</f>
        <v>0.95714285714285718</v>
      </c>
      <c r="C27" s="132">
        <f t="shared" ref="C27:J27" si="1">(C25/C26)</f>
        <v>0.96666666666666667</v>
      </c>
      <c r="D27" s="20" t="s">
        <v>16</v>
      </c>
      <c r="E27" s="132">
        <f t="shared" si="1"/>
        <v>0.98095238095238091</v>
      </c>
      <c r="F27" s="132">
        <f t="shared" si="1"/>
        <v>0.93333333333333335</v>
      </c>
      <c r="G27" s="132">
        <f t="shared" si="1"/>
        <v>0.91428571428571426</v>
      </c>
      <c r="H27" s="132" t="s">
        <v>16</v>
      </c>
      <c r="I27" s="20" t="s">
        <v>16</v>
      </c>
      <c r="J27" s="132">
        <f t="shared" si="1"/>
        <v>0.95374149659863949</v>
      </c>
      <c r="K27" s="21"/>
      <c r="L27" s="21"/>
      <c r="M27" s="21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6:M21">
    <sortCondition descending="1" ref="I6:I21"/>
    <sortCondition descending="1" ref="L6:L21"/>
    <sortCondition ref="A6:A21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7"/>
  <sheetViews>
    <sheetView showGridLines="0" topLeftCell="A2" zoomScale="75" zoomScaleNormal="75" workbookViewId="0">
      <selection activeCell="I25" sqref="I2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157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35</v>
      </c>
      <c r="B6" s="29">
        <v>3</v>
      </c>
      <c r="C6" s="29">
        <v>3</v>
      </c>
      <c r="D6" s="30">
        <v>2</v>
      </c>
      <c r="E6" s="29">
        <v>3</v>
      </c>
      <c r="F6" s="29">
        <v>3</v>
      </c>
      <c r="G6" s="29">
        <v>3</v>
      </c>
      <c r="H6" s="29">
        <v>3</v>
      </c>
      <c r="I6" s="47">
        <f t="shared" ref="I6:I19" si="0">SUM(B6:H6)</f>
        <v>20</v>
      </c>
      <c r="J6" s="47">
        <v>7</v>
      </c>
      <c r="K6" s="46">
        <f t="shared" ref="K6:K11" si="1">SUM(J6/7)</f>
        <v>1</v>
      </c>
      <c r="L6" s="47">
        <v>676</v>
      </c>
      <c r="M6" s="47">
        <f t="shared" ref="M6:M19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29">
        <v>3</v>
      </c>
      <c r="C7" s="29">
        <v>3</v>
      </c>
      <c r="D7" s="33">
        <v>1</v>
      </c>
      <c r="E7" s="29">
        <v>3</v>
      </c>
      <c r="F7" s="29">
        <v>3</v>
      </c>
      <c r="G7" s="30">
        <v>2</v>
      </c>
      <c r="H7" s="29">
        <v>3</v>
      </c>
      <c r="I7" s="47">
        <f t="shared" si="0"/>
        <v>18</v>
      </c>
      <c r="J7" s="47">
        <v>7</v>
      </c>
      <c r="K7" s="46">
        <f t="shared" si="1"/>
        <v>1</v>
      </c>
      <c r="L7" s="47">
        <v>627</v>
      </c>
      <c r="M7" s="47">
        <f t="shared" si="2"/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30">
        <v>2</v>
      </c>
      <c r="C8" s="29">
        <v>3</v>
      </c>
      <c r="D8" s="29">
        <v>3</v>
      </c>
      <c r="E8" s="30">
        <v>2</v>
      </c>
      <c r="F8" s="30">
        <v>2</v>
      </c>
      <c r="G8" s="29">
        <v>3</v>
      </c>
      <c r="H8" s="29">
        <v>3</v>
      </c>
      <c r="I8" s="47">
        <f t="shared" si="0"/>
        <v>18</v>
      </c>
      <c r="J8" s="47">
        <v>7</v>
      </c>
      <c r="K8" s="46">
        <f t="shared" si="1"/>
        <v>1</v>
      </c>
      <c r="L8" s="47">
        <v>620</v>
      </c>
      <c r="M8" s="47">
        <f t="shared" si="2"/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140" t="s">
        <v>140</v>
      </c>
      <c r="B9" s="142">
        <v>2</v>
      </c>
      <c r="C9" s="141">
        <v>3</v>
      </c>
      <c r="D9" s="142">
        <v>2</v>
      </c>
      <c r="E9" s="142">
        <v>2</v>
      </c>
      <c r="F9" s="141">
        <v>3</v>
      </c>
      <c r="G9" s="141">
        <v>3</v>
      </c>
      <c r="H9" s="141">
        <v>3</v>
      </c>
      <c r="I9" s="143">
        <f t="shared" si="0"/>
        <v>18</v>
      </c>
      <c r="J9" s="143">
        <v>7</v>
      </c>
      <c r="K9" s="144">
        <f t="shared" si="1"/>
        <v>1</v>
      </c>
      <c r="L9" s="143">
        <v>604</v>
      </c>
      <c r="M9" s="143">
        <f t="shared" si="2"/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36</v>
      </c>
      <c r="B10" s="30">
        <v>2</v>
      </c>
      <c r="C10" s="33">
        <v>1</v>
      </c>
      <c r="D10" s="30">
        <v>2</v>
      </c>
      <c r="E10" s="29">
        <v>3</v>
      </c>
      <c r="F10" s="29">
        <v>3</v>
      </c>
      <c r="G10" s="30">
        <v>2</v>
      </c>
      <c r="H10" s="30">
        <v>2</v>
      </c>
      <c r="I10" s="47">
        <f t="shared" si="0"/>
        <v>15</v>
      </c>
      <c r="J10" s="47">
        <v>7</v>
      </c>
      <c r="K10" s="46">
        <f t="shared" si="1"/>
        <v>1</v>
      </c>
      <c r="L10" s="47">
        <v>563</v>
      </c>
      <c r="M10" s="47">
        <f t="shared" si="2"/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23</v>
      </c>
      <c r="B11" s="33">
        <v>1</v>
      </c>
      <c r="C11" s="30">
        <v>2</v>
      </c>
      <c r="D11" s="30">
        <v>2</v>
      </c>
      <c r="E11" s="29">
        <v>3</v>
      </c>
      <c r="F11" s="30">
        <v>2</v>
      </c>
      <c r="G11" s="29">
        <v>3</v>
      </c>
      <c r="H11" s="33">
        <v>1</v>
      </c>
      <c r="I11" s="47">
        <f t="shared" si="0"/>
        <v>14</v>
      </c>
      <c r="J11" s="47">
        <v>7</v>
      </c>
      <c r="K11" s="46">
        <f t="shared" si="1"/>
        <v>1</v>
      </c>
      <c r="L11" s="47">
        <v>477</v>
      </c>
      <c r="M11" s="47">
        <f t="shared" si="2"/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22</v>
      </c>
      <c r="B12" s="125" t="s">
        <v>16</v>
      </c>
      <c r="C12" s="30">
        <v>2</v>
      </c>
      <c r="D12" s="30">
        <v>2</v>
      </c>
      <c r="E12" s="29">
        <v>3</v>
      </c>
      <c r="F12" s="29">
        <v>3</v>
      </c>
      <c r="G12" s="29">
        <v>3</v>
      </c>
      <c r="H12" s="131">
        <v>0</v>
      </c>
      <c r="I12" s="47">
        <f t="shared" si="0"/>
        <v>13</v>
      </c>
      <c r="J12" s="47">
        <v>6</v>
      </c>
      <c r="K12" s="46">
        <f>SUM(J12/6)</f>
        <v>1</v>
      </c>
      <c r="L12" s="47">
        <v>490</v>
      </c>
      <c r="M12" s="47">
        <f t="shared" si="2"/>
        <v>6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30</v>
      </c>
      <c r="B13" s="131">
        <v>0</v>
      </c>
      <c r="C13" s="30">
        <v>2</v>
      </c>
      <c r="D13" s="30">
        <v>2</v>
      </c>
      <c r="E13" s="29">
        <v>3</v>
      </c>
      <c r="F13" s="30">
        <v>2</v>
      </c>
      <c r="G13" s="29">
        <v>3</v>
      </c>
      <c r="H13" s="33">
        <v>1</v>
      </c>
      <c r="I13" s="47">
        <f t="shared" si="0"/>
        <v>13</v>
      </c>
      <c r="J13" s="47">
        <v>7</v>
      </c>
      <c r="K13" s="46">
        <f>SUM(J13/7)</f>
        <v>1</v>
      </c>
      <c r="L13" s="47">
        <v>469</v>
      </c>
      <c r="M13" s="47">
        <f t="shared" si="2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26</v>
      </c>
      <c r="B14" s="125" t="s">
        <v>16</v>
      </c>
      <c r="C14" s="29">
        <v>3</v>
      </c>
      <c r="D14" s="33">
        <v>1</v>
      </c>
      <c r="E14" s="29">
        <v>3</v>
      </c>
      <c r="F14" s="30">
        <v>2</v>
      </c>
      <c r="G14" s="29">
        <v>3</v>
      </c>
      <c r="H14" s="33">
        <v>1</v>
      </c>
      <c r="I14" s="47">
        <f t="shared" si="0"/>
        <v>13</v>
      </c>
      <c r="J14" s="47">
        <v>6</v>
      </c>
      <c r="K14" s="46">
        <f>SUM(J14/6)</f>
        <v>1</v>
      </c>
      <c r="L14" s="47">
        <v>453</v>
      </c>
      <c r="M14" s="47">
        <f t="shared" si="2"/>
        <v>6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19</v>
      </c>
      <c r="B15" s="33">
        <v>1</v>
      </c>
      <c r="C15" s="125" t="s">
        <v>16</v>
      </c>
      <c r="D15" s="30">
        <v>2</v>
      </c>
      <c r="E15" s="29">
        <v>3</v>
      </c>
      <c r="F15" s="30">
        <v>2</v>
      </c>
      <c r="G15" s="29">
        <v>3</v>
      </c>
      <c r="H15" s="30">
        <v>2</v>
      </c>
      <c r="I15" s="47">
        <f t="shared" si="0"/>
        <v>13</v>
      </c>
      <c r="J15" s="47">
        <v>6</v>
      </c>
      <c r="K15" s="46">
        <f>SUM(J15/6)</f>
        <v>1</v>
      </c>
      <c r="L15" s="47">
        <v>444</v>
      </c>
      <c r="M15" s="47">
        <f t="shared" si="2"/>
        <v>6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34</v>
      </c>
      <c r="B16" s="130" t="s">
        <v>16</v>
      </c>
      <c r="C16" s="130" t="s">
        <v>16</v>
      </c>
      <c r="D16" s="146" t="s">
        <v>52</v>
      </c>
      <c r="E16" s="30">
        <v>2</v>
      </c>
      <c r="F16" s="30">
        <v>2</v>
      </c>
      <c r="G16" s="30">
        <v>2</v>
      </c>
      <c r="H16" s="30">
        <v>2</v>
      </c>
      <c r="I16" s="47">
        <f t="shared" si="0"/>
        <v>8</v>
      </c>
      <c r="J16" s="47">
        <v>4</v>
      </c>
      <c r="K16" s="46">
        <f>SUM(J16/5)</f>
        <v>0.8</v>
      </c>
      <c r="L16" s="47">
        <v>288</v>
      </c>
      <c r="M16" s="47">
        <f t="shared" si="2"/>
        <v>-6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158</v>
      </c>
      <c r="B17" s="130" t="s">
        <v>16</v>
      </c>
      <c r="C17" s="130" t="s">
        <v>16</v>
      </c>
      <c r="D17" s="130" t="s">
        <v>16</v>
      </c>
      <c r="E17" s="130" t="s">
        <v>16</v>
      </c>
      <c r="F17" s="130" t="s">
        <v>16</v>
      </c>
      <c r="G17" s="130" t="s">
        <v>16</v>
      </c>
      <c r="H17" s="30">
        <v>2</v>
      </c>
      <c r="I17" s="47">
        <f t="shared" si="0"/>
        <v>2</v>
      </c>
      <c r="J17" s="47">
        <v>1</v>
      </c>
      <c r="K17" s="46">
        <f>SUM(J17/1)</f>
        <v>1</v>
      </c>
      <c r="L17" s="47">
        <v>57</v>
      </c>
      <c r="M17" s="47">
        <f t="shared" si="2"/>
        <v>1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159</v>
      </c>
      <c r="B18" s="130" t="s">
        <v>16</v>
      </c>
      <c r="C18" s="130" t="s">
        <v>16</v>
      </c>
      <c r="D18" s="130" t="s">
        <v>16</v>
      </c>
      <c r="E18" s="130" t="s">
        <v>16</v>
      </c>
      <c r="F18" s="130" t="s">
        <v>16</v>
      </c>
      <c r="G18" s="130" t="s">
        <v>16</v>
      </c>
      <c r="H18" s="33">
        <v>1</v>
      </c>
      <c r="I18" s="47">
        <f t="shared" si="0"/>
        <v>1</v>
      </c>
      <c r="J18" s="47">
        <v>1</v>
      </c>
      <c r="K18" s="46">
        <f>SUM(J18/1)</f>
        <v>1</v>
      </c>
      <c r="L18" s="47">
        <v>47</v>
      </c>
      <c r="M18" s="47">
        <f t="shared" si="2"/>
        <v>1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160</v>
      </c>
      <c r="B19" s="130" t="s">
        <v>16</v>
      </c>
      <c r="C19" s="130" t="s">
        <v>16</v>
      </c>
      <c r="D19" s="130" t="s">
        <v>16</v>
      </c>
      <c r="E19" s="130" t="s">
        <v>16</v>
      </c>
      <c r="F19" s="130" t="s">
        <v>16</v>
      </c>
      <c r="G19" s="130" t="s">
        <v>16</v>
      </c>
      <c r="H19" s="33">
        <v>1</v>
      </c>
      <c r="I19" s="47">
        <f t="shared" si="0"/>
        <v>1</v>
      </c>
      <c r="J19" s="47">
        <v>1</v>
      </c>
      <c r="K19" s="46">
        <f>SUM(J19/1)</f>
        <v>1</v>
      </c>
      <c r="L19" s="47">
        <v>44</v>
      </c>
      <c r="M19" s="47">
        <f t="shared" si="2"/>
        <v>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 x14ac:dyDescent="0.25">
      <c r="A20" s="17"/>
      <c r="B20" s="12">
        <f t="shared" ref="B20:J20" si="3">SUM(B6:B19)</f>
        <v>14</v>
      </c>
      <c r="C20" s="12">
        <f t="shared" si="3"/>
        <v>22</v>
      </c>
      <c r="D20" s="12">
        <f t="shared" si="3"/>
        <v>19</v>
      </c>
      <c r="E20" s="12">
        <f t="shared" si="3"/>
        <v>30</v>
      </c>
      <c r="F20" s="12">
        <f t="shared" si="3"/>
        <v>27</v>
      </c>
      <c r="G20" s="12">
        <f t="shared" si="3"/>
        <v>30</v>
      </c>
      <c r="H20" s="12">
        <f t="shared" si="3"/>
        <v>25</v>
      </c>
      <c r="I20" s="12">
        <f t="shared" si="3"/>
        <v>167</v>
      </c>
      <c r="J20" s="12">
        <f t="shared" si="3"/>
        <v>74</v>
      </c>
      <c r="K20" s="12"/>
      <c r="L20" s="12">
        <f>SUM(L6:L19)</f>
        <v>5859</v>
      </c>
      <c r="M20" s="12">
        <f>SUM(M6:M19)</f>
        <v>64</v>
      </c>
    </row>
    <row r="21" spans="1:26" ht="24" customHeight="1" x14ac:dyDescent="0.35">
      <c r="A21" s="18" t="s">
        <v>68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20"/>
    </row>
    <row r="22" spans="1:26" ht="24" customHeight="1" x14ac:dyDescent="0.25">
      <c r="A22" s="17"/>
      <c r="B22" s="135" t="s">
        <v>141</v>
      </c>
      <c r="C22" s="135" t="s">
        <v>142</v>
      </c>
      <c r="D22" s="135" t="s">
        <v>143</v>
      </c>
      <c r="E22" s="135" t="s">
        <v>144</v>
      </c>
      <c r="F22" s="135" t="s">
        <v>145</v>
      </c>
      <c r="G22" s="135" t="s">
        <v>146</v>
      </c>
      <c r="H22" s="135" t="s">
        <v>147</v>
      </c>
      <c r="I22" s="135" t="s">
        <v>148</v>
      </c>
      <c r="J22" s="135" t="s">
        <v>151</v>
      </c>
      <c r="K22" s="20"/>
      <c r="L22" s="20"/>
      <c r="M22" s="20"/>
    </row>
    <row r="23" spans="1:26" ht="24" customHeight="1" x14ac:dyDescent="0.25">
      <c r="A23" s="17" t="s">
        <v>150</v>
      </c>
      <c r="B23" s="20">
        <v>203</v>
      </c>
      <c r="C23" s="20">
        <v>186</v>
      </c>
      <c r="D23" s="20" t="s">
        <v>16</v>
      </c>
      <c r="E23" s="20">
        <v>189</v>
      </c>
      <c r="F23" s="20">
        <v>99</v>
      </c>
      <c r="G23" s="20">
        <v>88</v>
      </c>
      <c r="H23" s="20" t="s">
        <v>16</v>
      </c>
      <c r="I23" s="20" t="s">
        <v>16</v>
      </c>
      <c r="J23" s="20">
        <f>SUM(B23:I23)</f>
        <v>765</v>
      </c>
      <c r="K23" s="20"/>
      <c r="L23" s="20"/>
      <c r="M23" s="20"/>
    </row>
    <row r="24" spans="1:26" ht="24" customHeight="1" x14ac:dyDescent="0.25">
      <c r="A24" s="17" t="s">
        <v>149</v>
      </c>
      <c r="B24" s="20">
        <v>210</v>
      </c>
      <c r="C24" s="20">
        <v>210</v>
      </c>
      <c r="D24" s="20" t="s">
        <v>16</v>
      </c>
      <c r="E24" s="20">
        <v>210</v>
      </c>
      <c r="F24" s="20">
        <v>105</v>
      </c>
      <c r="G24" s="20">
        <v>105</v>
      </c>
      <c r="H24" s="20" t="s">
        <v>16</v>
      </c>
      <c r="I24" s="20" t="s">
        <v>16</v>
      </c>
      <c r="J24" s="20">
        <f>SUM(B24:I24)</f>
        <v>840</v>
      </c>
      <c r="K24" s="20"/>
      <c r="L24" s="20"/>
      <c r="M24" s="20"/>
    </row>
    <row r="25" spans="1:26" ht="24" customHeight="1" x14ac:dyDescent="0.25">
      <c r="A25" s="17"/>
      <c r="B25" s="132">
        <f>(B23/B24)</f>
        <v>0.96666666666666667</v>
      </c>
      <c r="C25" s="132">
        <f t="shared" ref="C25:J25" si="4">(C23/C24)</f>
        <v>0.88571428571428568</v>
      </c>
      <c r="D25" s="20" t="s">
        <v>16</v>
      </c>
      <c r="E25" s="132">
        <f t="shared" si="4"/>
        <v>0.9</v>
      </c>
      <c r="F25" s="132">
        <f t="shared" si="4"/>
        <v>0.94285714285714284</v>
      </c>
      <c r="G25" s="132">
        <f t="shared" si="4"/>
        <v>0.83809523809523812</v>
      </c>
      <c r="H25" s="132" t="s">
        <v>16</v>
      </c>
      <c r="I25" s="20" t="s">
        <v>16</v>
      </c>
      <c r="J25" s="132">
        <f t="shared" si="4"/>
        <v>0.9107142857142857</v>
      </c>
      <c r="K25" s="21"/>
      <c r="L25" s="21"/>
      <c r="M25" s="21"/>
    </row>
    <row r="26" spans="1:26" ht="24" customHeight="1" x14ac:dyDescent="0.25">
      <c r="A26" s="17"/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16.5" customHeight="1" x14ac:dyDescent="0.25">
      <c r="A28" s="22"/>
      <c r="B28" s="23"/>
      <c r="C28" s="23"/>
      <c r="D28" s="23"/>
      <c r="E28" s="23"/>
      <c r="F28" s="24" t="s">
        <v>24</v>
      </c>
      <c r="G28" s="24"/>
      <c r="H28" s="24"/>
      <c r="I28" s="24"/>
      <c r="J28" s="24"/>
      <c r="K28" s="24"/>
      <c r="L28" s="23"/>
      <c r="M28" s="23"/>
    </row>
    <row r="29" spans="1:26" ht="12.75" customHeight="1" x14ac:dyDescent="0.2"/>
    <row r="30" spans="1:26" ht="12.75" customHeight="1" x14ac:dyDescent="0.2"/>
    <row r="31" spans="1:26" ht="12.75" customHeight="1" x14ac:dyDescent="0.2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ref="A6:M19">
    <sortCondition descending="1" ref="I6:I19"/>
    <sortCondition descending="1" ref="L6:L19"/>
    <sortCondition ref="A6:A19"/>
  </sortState>
  <mergeCells count="2">
    <mergeCell ref="A2:M2"/>
    <mergeCell ref="B31:N31"/>
  </mergeCells>
  <pageMargins left="0.7" right="0.7" top="0.75" bottom="0.75" header="0" footer="0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7"/>
  <sheetViews>
    <sheetView showGridLines="0" topLeftCell="A14" zoomScale="75" zoomScaleNormal="75" workbookViewId="0">
      <selection activeCell="K16" sqref="K1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155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47">
        <f>SUM(B6:H6)</f>
        <v>21</v>
      </c>
      <c r="J6" s="47">
        <v>7</v>
      </c>
      <c r="K6" s="46">
        <f>SUM(J6/7)</f>
        <v>1</v>
      </c>
      <c r="L6" s="47">
        <v>700</v>
      </c>
      <c r="M6" s="47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23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47">
        <v>21</v>
      </c>
      <c r="J7" s="47">
        <v>7</v>
      </c>
      <c r="K7" s="46">
        <v>1</v>
      </c>
      <c r="L7" s="47">
        <v>700</v>
      </c>
      <c r="M7" s="47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34</v>
      </c>
      <c r="B8" s="30">
        <v>2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30">
        <v>2</v>
      </c>
      <c r="I8" s="47">
        <v>19</v>
      </c>
      <c r="J8" s="47">
        <v>7</v>
      </c>
      <c r="K8" s="46">
        <v>1</v>
      </c>
      <c r="L8" s="47">
        <v>655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140" t="s">
        <v>140</v>
      </c>
      <c r="B9" s="141">
        <v>3</v>
      </c>
      <c r="C9" s="142">
        <v>2</v>
      </c>
      <c r="D9" s="141">
        <v>3</v>
      </c>
      <c r="E9" s="142">
        <v>2</v>
      </c>
      <c r="F9" s="141">
        <v>3</v>
      </c>
      <c r="G9" s="141">
        <v>3</v>
      </c>
      <c r="H9" s="141">
        <v>3</v>
      </c>
      <c r="I9" s="143">
        <f>SUM(B9:H9)</f>
        <v>19</v>
      </c>
      <c r="J9" s="143">
        <v>7</v>
      </c>
      <c r="K9" s="144">
        <f>SUM(J9/7)</f>
        <v>1</v>
      </c>
      <c r="L9" s="143">
        <v>620</v>
      </c>
      <c r="M9" s="143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33</v>
      </c>
      <c r="B10" s="29">
        <v>3</v>
      </c>
      <c r="C10" s="30">
        <v>2</v>
      </c>
      <c r="D10" s="29">
        <v>3</v>
      </c>
      <c r="E10" s="29">
        <v>3</v>
      </c>
      <c r="F10" s="30">
        <v>2</v>
      </c>
      <c r="G10" s="29">
        <v>3</v>
      </c>
      <c r="H10" s="30">
        <v>2</v>
      </c>
      <c r="I10" s="47">
        <v>18</v>
      </c>
      <c r="J10" s="47">
        <v>7</v>
      </c>
      <c r="K10" s="46">
        <v>1</v>
      </c>
      <c r="L10" s="47">
        <v>620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30</v>
      </c>
      <c r="B11" s="33">
        <v>1</v>
      </c>
      <c r="C11" s="30">
        <v>2</v>
      </c>
      <c r="D11" s="29">
        <v>3</v>
      </c>
      <c r="E11" s="29">
        <v>3</v>
      </c>
      <c r="F11" s="29">
        <v>3</v>
      </c>
      <c r="G11" s="29">
        <v>3</v>
      </c>
      <c r="H11" s="30">
        <v>2</v>
      </c>
      <c r="I11" s="47">
        <v>17</v>
      </c>
      <c r="J11" s="47">
        <v>7</v>
      </c>
      <c r="K11" s="46">
        <v>1</v>
      </c>
      <c r="L11" s="47">
        <v>606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135</v>
      </c>
      <c r="B12" s="29">
        <v>3</v>
      </c>
      <c r="C12" s="29">
        <v>3</v>
      </c>
      <c r="D12" s="30">
        <v>2</v>
      </c>
      <c r="E12" s="29">
        <v>3</v>
      </c>
      <c r="F12" s="33">
        <v>1</v>
      </c>
      <c r="G12" s="30">
        <v>2</v>
      </c>
      <c r="H12" s="29">
        <v>3</v>
      </c>
      <c r="I12" s="47">
        <v>17</v>
      </c>
      <c r="J12" s="47">
        <v>7</v>
      </c>
      <c r="K12" s="46">
        <v>1</v>
      </c>
      <c r="L12" s="47">
        <v>538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35</v>
      </c>
      <c r="B13" s="33">
        <v>1</v>
      </c>
      <c r="C13" s="30">
        <v>2</v>
      </c>
      <c r="D13" s="29">
        <v>3</v>
      </c>
      <c r="E13" s="30">
        <v>2</v>
      </c>
      <c r="F13" s="29">
        <v>3</v>
      </c>
      <c r="G13" s="29">
        <v>3</v>
      </c>
      <c r="H13" s="30">
        <v>2</v>
      </c>
      <c r="I13" s="47">
        <v>16</v>
      </c>
      <c r="J13" s="47">
        <v>7</v>
      </c>
      <c r="K13" s="46">
        <v>1</v>
      </c>
      <c r="L13" s="47">
        <v>553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26</v>
      </c>
      <c r="B14" s="29">
        <v>3</v>
      </c>
      <c r="C14" s="30">
        <v>2</v>
      </c>
      <c r="D14" s="33">
        <v>1</v>
      </c>
      <c r="E14" s="29">
        <v>3</v>
      </c>
      <c r="F14" s="33">
        <v>1</v>
      </c>
      <c r="G14" s="30">
        <v>2</v>
      </c>
      <c r="H14" s="29">
        <v>3</v>
      </c>
      <c r="I14" s="47">
        <v>15</v>
      </c>
      <c r="J14" s="47">
        <v>7</v>
      </c>
      <c r="K14" s="46">
        <v>1</v>
      </c>
      <c r="L14" s="47">
        <v>557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19</v>
      </c>
      <c r="B15" s="145" t="s">
        <v>16</v>
      </c>
      <c r="C15" s="29">
        <v>3</v>
      </c>
      <c r="D15" s="29">
        <v>3</v>
      </c>
      <c r="E15" s="30">
        <v>2</v>
      </c>
      <c r="F15" s="29">
        <v>3</v>
      </c>
      <c r="G15" s="30">
        <v>2</v>
      </c>
      <c r="H15" s="30">
        <v>2</v>
      </c>
      <c r="I15" s="47">
        <v>15</v>
      </c>
      <c r="J15" s="47">
        <v>6</v>
      </c>
      <c r="K15" s="46">
        <v>1</v>
      </c>
      <c r="L15" s="47">
        <v>545</v>
      </c>
      <c r="M15" s="47">
        <v>6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32</v>
      </c>
      <c r="B16" s="33">
        <v>1</v>
      </c>
      <c r="C16" s="30">
        <v>2</v>
      </c>
      <c r="D16" s="29">
        <v>3</v>
      </c>
      <c r="E16" s="29">
        <v>3</v>
      </c>
      <c r="F16" s="30">
        <v>2</v>
      </c>
      <c r="G16" s="29">
        <v>3</v>
      </c>
      <c r="H16" s="33">
        <v>1</v>
      </c>
      <c r="I16" s="47">
        <v>15</v>
      </c>
      <c r="J16" s="47">
        <v>7</v>
      </c>
      <c r="K16" s="46">
        <v>1</v>
      </c>
      <c r="L16" s="47">
        <v>525</v>
      </c>
      <c r="M16" s="47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33">
        <v>1</v>
      </c>
      <c r="C17" s="30">
        <v>2</v>
      </c>
      <c r="D17" s="29">
        <v>3</v>
      </c>
      <c r="E17" s="29">
        <v>3</v>
      </c>
      <c r="F17" s="30">
        <v>2</v>
      </c>
      <c r="G17" s="30">
        <v>2</v>
      </c>
      <c r="H17" s="30">
        <v>2</v>
      </c>
      <c r="I17" s="47">
        <v>15</v>
      </c>
      <c r="J17" s="47">
        <v>7</v>
      </c>
      <c r="K17" s="46">
        <v>1</v>
      </c>
      <c r="L17" s="47">
        <v>490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39</v>
      </c>
      <c r="B18" s="29">
        <v>3</v>
      </c>
      <c r="C18" s="30">
        <v>2</v>
      </c>
      <c r="D18" s="33">
        <v>1</v>
      </c>
      <c r="E18" s="29">
        <v>3</v>
      </c>
      <c r="F18" s="131">
        <v>0</v>
      </c>
      <c r="G18" s="30">
        <v>2</v>
      </c>
      <c r="H18" s="29">
        <v>3</v>
      </c>
      <c r="I18" s="47">
        <v>14</v>
      </c>
      <c r="J18" s="47">
        <v>7</v>
      </c>
      <c r="K18" s="46">
        <v>1</v>
      </c>
      <c r="L18" s="47">
        <v>530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31</v>
      </c>
      <c r="B19" s="33">
        <v>1</v>
      </c>
      <c r="C19" s="33">
        <v>1</v>
      </c>
      <c r="D19" s="29">
        <v>3</v>
      </c>
      <c r="E19" s="29">
        <v>3</v>
      </c>
      <c r="F19" s="30">
        <v>2</v>
      </c>
      <c r="G19" s="29">
        <v>3</v>
      </c>
      <c r="H19" s="33">
        <v>1</v>
      </c>
      <c r="I19" s="47">
        <v>14</v>
      </c>
      <c r="J19" s="47">
        <v>7</v>
      </c>
      <c r="K19" s="46">
        <v>1</v>
      </c>
      <c r="L19" s="47">
        <v>529</v>
      </c>
      <c r="M19" s="47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41</v>
      </c>
      <c r="B20" s="30">
        <v>2</v>
      </c>
      <c r="C20" s="33">
        <v>1</v>
      </c>
      <c r="D20" s="30">
        <v>2</v>
      </c>
      <c r="E20" s="29">
        <v>3</v>
      </c>
      <c r="F20" s="33">
        <v>1</v>
      </c>
      <c r="G20" s="30">
        <v>2</v>
      </c>
      <c r="H20" s="29">
        <v>3</v>
      </c>
      <c r="I20" s="47">
        <v>14</v>
      </c>
      <c r="J20" s="47">
        <v>7</v>
      </c>
      <c r="K20" s="46">
        <v>1</v>
      </c>
      <c r="L20" s="47">
        <v>522</v>
      </c>
      <c r="M20" s="47"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15</v>
      </c>
      <c r="B21" s="30">
        <v>2</v>
      </c>
      <c r="C21" s="30">
        <v>2</v>
      </c>
      <c r="D21" s="30">
        <v>2</v>
      </c>
      <c r="E21" s="30">
        <v>2</v>
      </c>
      <c r="F21" s="33">
        <v>1</v>
      </c>
      <c r="G21" s="30">
        <v>2</v>
      </c>
      <c r="H21" s="29">
        <v>3</v>
      </c>
      <c r="I21" s="47">
        <v>14</v>
      </c>
      <c r="J21" s="47">
        <v>7</v>
      </c>
      <c r="K21" s="46">
        <v>1</v>
      </c>
      <c r="L21" s="47">
        <v>505</v>
      </c>
      <c r="M21" s="47"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14</v>
      </c>
      <c r="B22" s="29">
        <v>3</v>
      </c>
      <c r="C22" s="30">
        <v>2</v>
      </c>
      <c r="D22" s="33">
        <v>1</v>
      </c>
      <c r="E22" s="30">
        <v>2</v>
      </c>
      <c r="F22" s="33">
        <v>1</v>
      </c>
      <c r="G22" s="30">
        <v>2</v>
      </c>
      <c r="H22" s="29">
        <v>3</v>
      </c>
      <c r="I22" s="47">
        <v>14</v>
      </c>
      <c r="J22" s="47">
        <v>7</v>
      </c>
      <c r="K22" s="46">
        <v>1</v>
      </c>
      <c r="L22" s="47">
        <v>487</v>
      </c>
      <c r="M22" s="47"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22</v>
      </c>
      <c r="B23" s="145" t="s">
        <v>16</v>
      </c>
      <c r="C23" s="29">
        <v>3</v>
      </c>
      <c r="D23" s="29">
        <v>3</v>
      </c>
      <c r="E23" s="30">
        <v>2</v>
      </c>
      <c r="F23" s="29">
        <v>3</v>
      </c>
      <c r="G23" s="30">
        <v>2</v>
      </c>
      <c r="H23" s="33">
        <v>1</v>
      </c>
      <c r="I23" s="47">
        <v>14</v>
      </c>
      <c r="J23" s="47">
        <v>6</v>
      </c>
      <c r="K23" s="46">
        <v>1</v>
      </c>
      <c r="L23" s="47">
        <v>478</v>
      </c>
      <c r="M23" s="47">
        <v>6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156</v>
      </c>
      <c r="B24" s="125" t="s">
        <v>16</v>
      </c>
      <c r="C24" s="125" t="s">
        <v>16</v>
      </c>
      <c r="D24" s="125" t="s">
        <v>16</v>
      </c>
      <c r="E24" s="29">
        <v>3</v>
      </c>
      <c r="F24" s="29">
        <v>3</v>
      </c>
      <c r="G24" s="29">
        <v>3</v>
      </c>
      <c r="H24" s="29">
        <v>3</v>
      </c>
      <c r="I24" s="47">
        <v>12</v>
      </c>
      <c r="J24" s="47">
        <v>4</v>
      </c>
      <c r="K24" s="46">
        <v>1</v>
      </c>
      <c r="L24" s="47">
        <v>400</v>
      </c>
      <c r="M24" s="47">
        <v>4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45</v>
      </c>
      <c r="B25" s="145" t="s">
        <v>16</v>
      </c>
      <c r="C25" s="145" t="s">
        <v>16</v>
      </c>
      <c r="D25" s="145" t="s">
        <v>16</v>
      </c>
      <c r="E25" s="29">
        <v>3</v>
      </c>
      <c r="F25" s="29">
        <v>3</v>
      </c>
      <c r="G25" s="29">
        <v>3</v>
      </c>
      <c r="H25" s="29">
        <v>3</v>
      </c>
      <c r="I25" s="47">
        <v>12</v>
      </c>
      <c r="J25" s="47">
        <v>4</v>
      </c>
      <c r="K25" s="46">
        <v>1</v>
      </c>
      <c r="L25" s="47">
        <v>400</v>
      </c>
      <c r="M25" s="47">
        <v>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17</v>
      </c>
      <c r="B26" s="145" t="s">
        <v>16</v>
      </c>
      <c r="C26" s="145" t="s">
        <v>16</v>
      </c>
      <c r="D26" s="145" t="s">
        <v>16</v>
      </c>
      <c r="E26" s="30">
        <v>2</v>
      </c>
      <c r="F26" s="29">
        <v>3</v>
      </c>
      <c r="G26" s="29">
        <v>3</v>
      </c>
      <c r="H26" s="29">
        <v>3</v>
      </c>
      <c r="I26" s="47">
        <v>11</v>
      </c>
      <c r="J26" s="47">
        <v>4</v>
      </c>
      <c r="K26" s="46">
        <v>1</v>
      </c>
      <c r="L26" s="47">
        <v>390</v>
      </c>
      <c r="M26" s="47">
        <v>4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48</v>
      </c>
      <c r="B27" s="29">
        <v>3</v>
      </c>
      <c r="C27" s="29">
        <v>3</v>
      </c>
      <c r="D27" s="130" t="s">
        <v>16</v>
      </c>
      <c r="E27" s="130" t="s">
        <v>16</v>
      </c>
      <c r="F27" s="122">
        <v>0</v>
      </c>
      <c r="G27" s="130" t="s">
        <v>16</v>
      </c>
      <c r="H27" s="29">
        <v>3</v>
      </c>
      <c r="I27" s="47">
        <f>SUM(B27:H27)</f>
        <v>9</v>
      </c>
      <c r="J27" s="47">
        <v>4</v>
      </c>
      <c r="K27" s="46">
        <f>SUM(J27/4)</f>
        <v>1</v>
      </c>
      <c r="L27" s="47">
        <v>344</v>
      </c>
      <c r="M27" s="47">
        <f>IF(ISBLANK(B27),0,IF((B27)="NA",0,IF((B27)="Not Used",-10,IF((B27)=1,1,IF((B27)=2,1,IF((B27)=3,1,IF((B27)=0,1,)))))+IF(ISBLANK(C27),0,IF((C27)="NA",0,IF((C27)="Not Used",-10,IF((C27)=1,1,IF((C27)=2,1,IF((C27)=3,1,IF((C27)=0,1,))))))+IF(ISBLANK(D27),0,IF((D27)="NA",0,IF((D27)="Not Used",-10,IF((D27)=1,1,IF((D27)=2,1,IF((D27)=3,1,IF((D27)=0,1,))))))+IF(ISBLANK(E27),0,IF((E27)="NA",0,IF((E27)="Not Used",-10,IF((E27)=1,1,IF((E27)=2,1,IF((E27)=3,1,IF((E27)=0,1,))))))+IF(ISBLANK(F27),0,IF((F27)="NA",0,IF((F27)="Not Used",-10,IF((F27)=1,1,IF((F27)=2,1,IF((F27)=3,1,IF((F27)=0,1,))))))+IF(ISBLANK(G27),0,IF((G27)="NA",0,IF((G27)="Not Used",-10,IF((G27)=1,1,IF((G27)=2,1,IF((G27)=3,1,IF((G27)=0,1,))))))+IF(ISBLANK(H27),0,IF((H27)="NA",0,IF((H27)="Not Used",-10,IF((H27)=1,1,IF((H27)=2,1,IF((H27)=3,1,IF((H27)=0,1,))))))))))))))</f>
        <v>4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36</v>
      </c>
      <c r="B28" s="30">
        <v>2</v>
      </c>
      <c r="C28" s="30">
        <v>2</v>
      </c>
      <c r="D28" s="130" t="s">
        <v>16</v>
      </c>
      <c r="E28" s="130" t="s">
        <v>16</v>
      </c>
      <c r="F28" s="130" t="s">
        <v>16</v>
      </c>
      <c r="G28" s="30">
        <v>2</v>
      </c>
      <c r="H28" s="30">
        <v>2</v>
      </c>
      <c r="I28" s="47">
        <f>SUM(B28:H28)</f>
        <v>8</v>
      </c>
      <c r="J28" s="47">
        <v>4</v>
      </c>
      <c r="K28" s="46">
        <f>SUM(J28/4)</f>
        <v>1</v>
      </c>
      <c r="L28" s="47">
        <v>299</v>
      </c>
      <c r="M28" s="47">
        <f>IF(ISBLANK(B28),0,IF((B28)="NA",0,IF((B28)="Not Used",-10,IF((B28)=1,1,IF((B28)=2,1,IF((B28)=3,1,IF((B28)=0,1,)))))+IF(ISBLANK(C28),0,IF((C28)="NA",0,IF((C28)="Not Used",-10,IF((C28)=1,1,IF((C28)=2,1,IF((C28)=3,1,IF((C28)=0,1,))))))+IF(ISBLANK(D28),0,IF((D28)="NA",0,IF((D28)="Not Used",-10,IF((D28)=1,1,IF((D28)=2,1,IF((D28)=3,1,IF((D28)=0,1,))))))+IF(ISBLANK(E28),0,IF((E28)="NA",0,IF((E28)="Not Used",-10,IF((E28)=1,1,IF((E28)=2,1,IF((E28)=3,1,IF((E28)=0,1,))))))+IF(ISBLANK(F28),0,IF((F28)="NA",0,IF((F28)="Not Used",-10,IF((F28)=1,1,IF((F28)=2,1,IF((F28)=3,1,IF((F28)=0,1,))))))+IF(ISBLANK(G28),0,IF((G28)="NA",0,IF((G28)="Not Used",-10,IF((G28)=1,1,IF((G28)=2,1,IF((G28)=3,1,IF((G28)=0,1,))))))+IF(ISBLANK(H28),0,IF((H28)="NA",0,IF((H28)="Not Used",-10,IF((H28)=1,1,IF((H28)=2,1,IF((H28)=3,1,IF((H28)=0,1,))))))))))))))</f>
        <v>4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21</v>
      </c>
      <c r="B29" s="145" t="s">
        <v>16</v>
      </c>
      <c r="C29" s="145" t="s">
        <v>16</v>
      </c>
      <c r="D29" s="145" t="s">
        <v>16</v>
      </c>
      <c r="E29" s="30">
        <v>2</v>
      </c>
      <c r="F29" s="30">
        <v>2</v>
      </c>
      <c r="G29" s="30">
        <v>2</v>
      </c>
      <c r="H29" s="30">
        <v>2</v>
      </c>
      <c r="I29" s="47">
        <v>8</v>
      </c>
      <c r="J29" s="47">
        <v>4</v>
      </c>
      <c r="K29" s="46">
        <v>1</v>
      </c>
      <c r="L29" s="47">
        <v>248</v>
      </c>
      <c r="M29" s="47">
        <v>4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24" customHeight="1" x14ac:dyDescent="0.25">
      <c r="A30" s="17"/>
      <c r="B30" s="12">
        <f t="shared" ref="B30:J30" si="0">SUM(B6:B29)</f>
        <v>40</v>
      </c>
      <c r="C30" s="12">
        <f t="shared" si="0"/>
        <v>45</v>
      </c>
      <c r="D30" s="12">
        <f t="shared" si="0"/>
        <v>45</v>
      </c>
      <c r="E30" s="12">
        <f t="shared" si="0"/>
        <v>58</v>
      </c>
      <c r="F30" s="12">
        <f t="shared" si="0"/>
        <v>48</v>
      </c>
      <c r="G30" s="12">
        <f t="shared" si="0"/>
        <v>58</v>
      </c>
      <c r="H30" s="12">
        <f t="shared" si="0"/>
        <v>58</v>
      </c>
      <c r="I30" s="12">
        <f t="shared" si="0"/>
        <v>352</v>
      </c>
      <c r="J30" s="12">
        <f t="shared" si="0"/>
        <v>148</v>
      </c>
      <c r="K30" s="12"/>
      <c r="L30" s="12">
        <f>SUM(L6:L29)</f>
        <v>12241</v>
      </c>
      <c r="M30" s="12">
        <f>SUM(M6:M29)</f>
        <v>148</v>
      </c>
    </row>
    <row r="31" spans="1:26" ht="24" customHeight="1" x14ac:dyDescent="0.35">
      <c r="A31" s="18" t="s">
        <v>97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</row>
    <row r="32" spans="1:26" ht="24" customHeight="1" x14ac:dyDescent="0.25">
      <c r="A32" s="17"/>
      <c r="B32" s="135" t="s">
        <v>141</v>
      </c>
      <c r="C32" s="135" t="s">
        <v>142</v>
      </c>
      <c r="D32" s="135" t="s">
        <v>143</v>
      </c>
      <c r="E32" s="135" t="s">
        <v>144</v>
      </c>
      <c r="F32" s="135" t="s">
        <v>145</v>
      </c>
      <c r="G32" s="135" t="s">
        <v>146</v>
      </c>
      <c r="H32" s="135" t="s">
        <v>147</v>
      </c>
      <c r="I32" s="135" t="s">
        <v>148</v>
      </c>
      <c r="J32" s="135" t="s">
        <v>151</v>
      </c>
      <c r="K32" s="20"/>
      <c r="L32" s="20"/>
      <c r="M32" s="20"/>
    </row>
    <row r="33" spans="1:14" ht="24" customHeight="1" x14ac:dyDescent="0.25">
      <c r="A33" s="17" t="s">
        <v>150</v>
      </c>
      <c r="B33" s="20">
        <v>200</v>
      </c>
      <c r="C33" s="20">
        <v>100</v>
      </c>
      <c r="D33" s="20">
        <v>95</v>
      </c>
      <c r="E33" s="20">
        <v>101</v>
      </c>
      <c r="F33" s="20">
        <v>99</v>
      </c>
      <c r="G33" s="20">
        <v>96</v>
      </c>
      <c r="H33" s="20" t="s">
        <v>16</v>
      </c>
      <c r="I33" s="20">
        <v>101</v>
      </c>
      <c r="J33" s="20">
        <f>SUM(B33:I33)</f>
        <v>792</v>
      </c>
      <c r="K33" s="20"/>
      <c r="L33" s="20"/>
      <c r="M33" s="20"/>
    </row>
    <row r="34" spans="1:14" ht="24" customHeight="1" x14ac:dyDescent="0.25">
      <c r="A34" s="17" t="s">
        <v>149</v>
      </c>
      <c r="B34" s="20">
        <v>210</v>
      </c>
      <c r="C34" s="20">
        <v>105</v>
      </c>
      <c r="D34" s="20">
        <v>105</v>
      </c>
      <c r="E34" s="20">
        <v>105</v>
      </c>
      <c r="F34" s="20">
        <v>105</v>
      </c>
      <c r="G34" s="20">
        <v>105</v>
      </c>
      <c r="H34" s="20" t="s">
        <v>16</v>
      </c>
      <c r="I34" s="20">
        <v>105</v>
      </c>
      <c r="J34" s="20">
        <f>SUM(B34:I34)</f>
        <v>840</v>
      </c>
      <c r="K34" s="20"/>
      <c r="L34" s="20"/>
      <c r="M34" s="20"/>
    </row>
    <row r="35" spans="1:14" ht="24" customHeight="1" x14ac:dyDescent="0.25">
      <c r="A35" s="17"/>
      <c r="B35" s="132">
        <f>(B33/B34)</f>
        <v>0.95238095238095233</v>
      </c>
      <c r="C35" s="132">
        <f t="shared" ref="C35:J35" si="1">(C33/C34)</f>
        <v>0.95238095238095233</v>
      </c>
      <c r="D35" s="132">
        <f t="shared" si="1"/>
        <v>0.90476190476190477</v>
      </c>
      <c r="E35" s="132">
        <f t="shared" si="1"/>
        <v>0.96190476190476193</v>
      </c>
      <c r="F35" s="132">
        <f t="shared" si="1"/>
        <v>0.94285714285714284</v>
      </c>
      <c r="G35" s="132">
        <f t="shared" si="1"/>
        <v>0.91428571428571426</v>
      </c>
      <c r="H35" s="132" t="s">
        <v>16</v>
      </c>
      <c r="I35" s="132">
        <f t="shared" si="1"/>
        <v>0.96190476190476193</v>
      </c>
      <c r="J35" s="132">
        <f t="shared" si="1"/>
        <v>0.94285714285714284</v>
      </c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1"/>
      <c r="F36" s="21"/>
      <c r="G36" s="21"/>
      <c r="H36" s="21"/>
      <c r="I36" s="21"/>
      <c r="J36" s="21"/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 ht="16.5" customHeight="1" x14ac:dyDescent="0.25">
      <c r="A38" s="22"/>
      <c r="B38" s="23"/>
      <c r="C38" s="23"/>
      <c r="D38" s="23"/>
      <c r="E38" s="23"/>
      <c r="F38" s="24" t="s">
        <v>24</v>
      </c>
      <c r="G38" s="24"/>
      <c r="H38" s="24"/>
      <c r="I38" s="24"/>
      <c r="J38" s="24"/>
      <c r="K38" s="24"/>
      <c r="L38" s="23"/>
      <c r="M38" s="23"/>
    </row>
    <row r="39" spans="1:14" ht="12.75" customHeight="1" x14ac:dyDescent="0.2"/>
    <row r="40" spans="1:14" ht="12.75" customHeight="1" x14ac:dyDescent="0.2"/>
    <row r="41" spans="1:14" ht="12.75" customHeight="1" x14ac:dyDescent="0.2"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</row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</sheetData>
  <sortState ref="A6:M29">
    <sortCondition descending="1" ref="I6:I29"/>
    <sortCondition descending="1" ref="L6:L29"/>
    <sortCondition ref="A6:A29"/>
  </sortState>
  <mergeCells count="2">
    <mergeCell ref="A2:M2"/>
    <mergeCell ref="B41:N41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0"/>
  <sheetViews>
    <sheetView showGridLines="0" topLeftCell="A11" zoomScale="75" zoomScaleNormal="75" workbookViewId="0">
      <selection activeCell="B28" sqref="B2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140</v>
      </c>
      <c r="B6" s="167">
        <v>20</v>
      </c>
      <c r="C6" s="47">
        <v>7</v>
      </c>
      <c r="D6" s="168">
        <v>1</v>
      </c>
      <c r="E6" s="47">
        <v>699</v>
      </c>
      <c r="F6" s="161">
        <v>2.86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13</v>
      </c>
      <c r="B7" s="47">
        <v>20</v>
      </c>
      <c r="C7" s="47">
        <v>7</v>
      </c>
      <c r="D7" s="168">
        <v>1</v>
      </c>
      <c r="E7" s="47">
        <v>674</v>
      </c>
      <c r="F7" s="173">
        <v>2.8571428571428572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31</v>
      </c>
      <c r="B8" s="47">
        <v>17</v>
      </c>
      <c r="C8" s="47">
        <v>7</v>
      </c>
      <c r="D8" s="168">
        <v>1</v>
      </c>
      <c r="E8" s="47">
        <v>581</v>
      </c>
      <c r="F8" s="173">
        <v>2.4285714285714284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36</v>
      </c>
      <c r="B9" s="47">
        <v>16</v>
      </c>
      <c r="C9" s="47">
        <v>7</v>
      </c>
      <c r="D9" s="168">
        <v>1</v>
      </c>
      <c r="E9" s="47">
        <v>608</v>
      </c>
      <c r="F9" s="173">
        <v>2.2857142857142856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64</v>
      </c>
      <c r="B10" s="47">
        <v>16</v>
      </c>
      <c r="C10" s="47">
        <v>7</v>
      </c>
      <c r="D10" s="168">
        <v>1</v>
      </c>
      <c r="E10" s="47">
        <v>606</v>
      </c>
      <c r="F10" s="173">
        <v>2.2857142857142856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45</v>
      </c>
      <c r="B11" s="47">
        <v>16</v>
      </c>
      <c r="C11" s="47">
        <v>7</v>
      </c>
      <c r="D11" s="168">
        <v>1</v>
      </c>
      <c r="E11" s="47">
        <v>573</v>
      </c>
      <c r="F11" s="173">
        <v>2.2857142857142856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165</v>
      </c>
      <c r="B12" s="47">
        <v>16</v>
      </c>
      <c r="C12" s="47">
        <v>7</v>
      </c>
      <c r="D12" s="168">
        <v>1</v>
      </c>
      <c r="E12" s="47">
        <v>559</v>
      </c>
      <c r="F12" s="173">
        <v>2.2857142857142856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32</v>
      </c>
      <c r="B13" s="47">
        <v>16</v>
      </c>
      <c r="C13" s="47">
        <v>7</v>
      </c>
      <c r="D13" s="168">
        <v>1</v>
      </c>
      <c r="E13" s="47">
        <v>549</v>
      </c>
      <c r="F13" s="173">
        <v>2.2857142857142856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39</v>
      </c>
      <c r="B14" s="47">
        <v>16</v>
      </c>
      <c r="C14" s="47">
        <v>7</v>
      </c>
      <c r="D14" s="168">
        <v>1</v>
      </c>
      <c r="E14" s="47">
        <v>539</v>
      </c>
      <c r="F14" s="173">
        <v>2.2857142857142856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29</v>
      </c>
      <c r="B15" s="47">
        <v>15</v>
      </c>
      <c r="C15" s="47">
        <v>7</v>
      </c>
      <c r="D15" s="168">
        <v>1</v>
      </c>
      <c r="E15" s="47">
        <v>588</v>
      </c>
      <c r="F15" s="173">
        <v>2.1428571428571428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47">
        <v>15</v>
      </c>
      <c r="C16" s="47">
        <v>7</v>
      </c>
      <c r="D16" s="168">
        <v>1</v>
      </c>
      <c r="E16" s="47">
        <v>550</v>
      </c>
      <c r="F16" s="173">
        <v>2.1428571428571428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26</v>
      </c>
      <c r="B17" s="167">
        <v>15</v>
      </c>
      <c r="C17" s="47">
        <v>7</v>
      </c>
      <c r="D17" s="168">
        <v>1</v>
      </c>
      <c r="E17" s="47">
        <v>541</v>
      </c>
      <c r="F17" s="173">
        <v>2.1428571428571428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12</v>
      </c>
      <c r="B18" s="47">
        <v>14</v>
      </c>
      <c r="C18" s="47">
        <v>7</v>
      </c>
      <c r="D18" s="168">
        <v>1</v>
      </c>
      <c r="E18" s="47">
        <v>569</v>
      </c>
      <c r="F18" s="173">
        <v>2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171</v>
      </c>
      <c r="B19" s="47">
        <v>13</v>
      </c>
      <c r="C19" s="47">
        <v>7</v>
      </c>
      <c r="D19" s="168">
        <v>1</v>
      </c>
      <c r="E19" s="47">
        <v>504</v>
      </c>
      <c r="F19" s="173">
        <v>1.8571428571428572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17</v>
      </c>
      <c r="B20" s="47">
        <v>13</v>
      </c>
      <c r="C20" s="47">
        <v>7</v>
      </c>
      <c r="D20" s="168">
        <v>1</v>
      </c>
      <c r="E20" s="47">
        <v>464</v>
      </c>
      <c r="F20" s="173">
        <v>1.8571428571428572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18</v>
      </c>
      <c r="B21" s="47">
        <v>13</v>
      </c>
      <c r="C21" s="47">
        <v>7</v>
      </c>
      <c r="D21" s="168">
        <v>1</v>
      </c>
      <c r="E21" s="47">
        <v>430</v>
      </c>
      <c r="F21" s="173">
        <v>1.8571428571428572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21</v>
      </c>
      <c r="B22" s="47">
        <v>12</v>
      </c>
      <c r="C22" s="47">
        <v>7</v>
      </c>
      <c r="D22" s="168">
        <v>1</v>
      </c>
      <c r="E22" s="47">
        <v>455</v>
      </c>
      <c r="F22" s="173">
        <v>1.7142857142857142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41</v>
      </c>
      <c r="B23" s="47">
        <v>12</v>
      </c>
      <c r="C23" s="47">
        <v>7</v>
      </c>
      <c r="D23" s="168">
        <v>1</v>
      </c>
      <c r="E23" s="47">
        <v>438</v>
      </c>
      <c r="F23" s="173">
        <v>1.7142857142857142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22</v>
      </c>
      <c r="B24" s="47">
        <v>12</v>
      </c>
      <c r="C24" s="47">
        <v>7</v>
      </c>
      <c r="D24" s="168">
        <v>1</v>
      </c>
      <c r="E24" s="47">
        <v>415</v>
      </c>
      <c r="F24" s="173">
        <v>1.7142857142857142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34</v>
      </c>
      <c r="B25" s="167">
        <v>11</v>
      </c>
      <c r="C25" s="47">
        <v>5</v>
      </c>
      <c r="D25" s="168">
        <v>1</v>
      </c>
      <c r="E25" s="47">
        <v>420</v>
      </c>
      <c r="F25" s="173">
        <v>2.2000000000000002</v>
      </c>
      <c r="G25" s="162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15</v>
      </c>
      <c r="B26" s="47">
        <v>10</v>
      </c>
      <c r="C26" s="47">
        <v>7</v>
      </c>
      <c r="D26" s="168">
        <v>1</v>
      </c>
      <c r="E26" s="47">
        <v>422</v>
      </c>
      <c r="F26" s="173">
        <v>1.4285714285714286</v>
      </c>
      <c r="G26" s="162"/>
      <c r="H26" s="162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65</v>
      </c>
      <c r="B27" s="47">
        <v>9</v>
      </c>
      <c r="C27" s="47">
        <v>4</v>
      </c>
      <c r="D27" s="168">
        <v>1</v>
      </c>
      <c r="E27" s="47">
        <v>310</v>
      </c>
      <c r="F27" s="161">
        <v>2.25</v>
      </c>
      <c r="G27" s="162"/>
      <c r="H27" s="162"/>
      <c r="I27" s="163"/>
      <c r="J27" s="163"/>
      <c r="K27" s="164"/>
      <c r="L27" s="163"/>
      <c r="M27" s="16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35</v>
      </c>
      <c r="B28" s="167">
        <v>8</v>
      </c>
      <c r="C28" s="47">
        <v>4</v>
      </c>
      <c r="D28" s="168">
        <v>1</v>
      </c>
      <c r="E28" s="47">
        <v>273</v>
      </c>
      <c r="F28" s="173">
        <v>2</v>
      </c>
      <c r="G28" s="162"/>
      <c r="H28" s="162"/>
      <c r="I28" s="163"/>
      <c r="J28" s="163"/>
      <c r="K28" s="164"/>
      <c r="L28" s="163"/>
      <c r="M28" s="163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135</v>
      </c>
      <c r="B29" s="47">
        <v>7</v>
      </c>
      <c r="C29" s="47">
        <v>7</v>
      </c>
      <c r="D29" s="168">
        <v>1</v>
      </c>
      <c r="E29" s="47">
        <v>287</v>
      </c>
      <c r="F29" s="173">
        <v>1</v>
      </c>
      <c r="G29" s="162"/>
      <c r="H29" s="162"/>
      <c r="I29" s="163"/>
      <c r="J29" s="163"/>
      <c r="K29" s="164"/>
      <c r="L29" s="163"/>
      <c r="M29" s="163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156</v>
      </c>
      <c r="B30" s="47">
        <v>6</v>
      </c>
      <c r="C30" s="47">
        <v>7</v>
      </c>
      <c r="D30" s="168">
        <v>1</v>
      </c>
      <c r="E30" s="47">
        <v>271</v>
      </c>
      <c r="F30" s="173">
        <v>0.8571428571428571</v>
      </c>
      <c r="G30" s="162"/>
      <c r="H30" s="162"/>
      <c r="I30" s="163"/>
      <c r="J30" s="163"/>
      <c r="K30" s="164"/>
      <c r="L30" s="163"/>
      <c r="M30" s="163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42</v>
      </c>
      <c r="B31" s="47">
        <v>6</v>
      </c>
      <c r="C31" s="47">
        <v>2</v>
      </c>
      <c r="D31" s="168">
        <v>1</v>
      </c>
      <c r="E31" s="47">
        <v>200</v>
      </c>
      <c r="F31" s="173">
        <v>3</v>
      </c>
      <c r="G31" s="162"/>
      <c r="H31" s="162"/>
      <c r="I31" s="163"/>
      <c r="J31" s="163"/>
      <c r="K31" s="164"/>
      <c r="L31" s="163"/>
      <c r="M31" s="163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152</v>
      </c>
      <c r="B32" s="47">
        <v>4</v>
      </c>
      <c r="C32" s="47">
        <v>7</v>
      </c>
      <c r="D32" s="168">
        <v>1</v>
      </c>
      <c r="E32" s="47">
        <v>242</v>
      </c>
      <c r="F32" s="173">
        <v>0.5714285714285714</v>
      </c>
      <c r="G32" s="162"/>
      <c r="H32" s="162"/>
      <c r="I32" s="163"/>
      <c r="J32" s="163"/>
      <c r="K32" s="164"/>
      <c r="L32" s="163"/>
      <c r="M32" s="163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169" t="s">
        <v>23</v>
      </c>
      <c r="B33" s="167">
        <v>3</v>
      </c>
      <c r="C33" s="47">
        <v>1</v>
      </c>
      <c r="D33" s="168">
        <v>1</v>
      </c>
      <c r="E33" s="47">
        <v>100</v>
      </c>
      <c r="F33" s="173">
        <v>3</v>
      </c>
      <c r="G33" s="162"/>
      <c r="H33" s="162"/>
      <c r="I33" s="163"/>
      <c r="J33" s="163"/>
      <c r="K33" s="164"/>
      <c r="L33" s="163"/>
      <c r="M33" s="163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24" customHeight="1" x14ac:dyDescent="0.35">
      <c r="A34" s="18" t="s">
        <v>72</v>
      </c>
      <c r="B34" s="12">
        <f>SUM(B6:B33)</f>
        <v>351</v>
      </c>
      <c r="C34" s="12">
        <f>SUM(C6:C33)</f>
        <v>177</v>
      </c>
      <c r="D34" s="12" t="s">
        <v>49</v>
      </c>
      <c r="E34" s="12">
        <f>SUM(E6:E33)</f>
        <v>12867</v>
      </c>
      <c r="F34" s="45">
        <f>AVERAGE(F6:F33)</f>
        <v>2.046785714285714</v>
      </c>
      <c r="G34" s="19"/>
      <c r="H34" s="19"/>
      <c r="I34" s="19"/>
      <c r="J34" s="19"/>
      <c r="K34" s="153"/>
      <c r="L34" s="154"/>
      <c r="M34" s="154"/>
    </row>
    <row r="35" spans="1:26" ht="24" customHeight="1" x14ac:dyDescent="0.25">
      <c r="A35" s="17"/>
      <c r="B35" s="135" t="s">
        <v>141</v>
      </c>
      <c r="C35" s="135" t="s">
        <v>142</v>
      </c>
      <c r="D35" s="135" t="s">
        <v>143</v>
      </c>
      <c r="E35" s="135" t="s">
        <v>144</v>
      </c>
      <c r="F35" s="135" t="s">
        <v>145</v>
      </c>
      <c r="G35" s="135" t="s">
        <v>151</v>
      </c>
      <c r="H35" s="20"/>
      <c r="I35" s="151"/>
      <c r="J35" s="156"/>
      <c r="K35" s="156"/>
      <c r="L35" s="156"/>
    </row>
    <row r="36" spans="1:26" ht="24" customHeight="1" x14ac:dyDescent="0.25">
      <c r="A36" s="17" t="s">
        <v>150</v>
      </c>
      <c r="B36" s="20">
        <v>204</v>
      </c>
      <c r="C36" s="20">
        <v>206</v>
      </c>
      <c r="D36" s="20">
        <v>104</v>
      </c>
      <c r="E36" s="20">
        <v>102</v>
      </c>
      <c r="F36" s="20">
        <v>35</v>
      </c>
      <c r="G36" s="20">
        <f>SUM(B36:F36)</f>
        <v>651</v>
      </c>
      <c r="H36" s="20"/>
      <c r="I36" s="151"/>
      <c r="J36" s="156"/>
      <c r="K36" s="156"/>
      <c r="L36" s="156"/>
    </row>
    <row r="37" spans="1:26" ht="24" customHeight="1" x14ac:dyDescent="0.25">
      <c r="A37" s="17" t="s">
        <v>149</v>
      </c>
      <c r="B37" s="20">
        <v>210</v>
      </c>
      <c r="C37" s="20">
        <v>210</v>
      </c>
      <c r="D37" s="20">
        <v>105</v>
      </c>
      <c r="E37" s="20">
        <v>105</v>
      </c>
      <c r="F37" s="20">
        <v>35</v>
      </c>
      <c r="G37" s="20">
        <f>SUM(B37:F37)</f>
        <v>665</v>
      </c>
      <c r="H37" s="20"/>
      <c r="I37" s="151"/>
      <c r="J37" s="156"/>
      <c r="K37" s="156"/>
      <c r="L37" s="156"/>
    </row>
    <row r="38" spans="1:26" ht="24" customHeight="1" x14ac:dyDescent="0.25">
      <c r="A38" s="17"/>
      <c r="B38" s="132">
        <f>(B36/B37)</f>
        <v>0.97142857142857142</v>
      </c>
      <c r="C38" s="132">
        <f>(C36/C37)</f>
        <v>0.98095238095238091</v>
      </c>
      <c r="D38" s="132">
        <f>(D36/D37)</f>
        <v>0.99047619047619051</v>
      </c>
      <c r="E38" s="132">
        <f>(E36/E37)</f>
        <v>0.97142857142857142</v>
      </c>
      <c r="F38" s="132">
        <f>(F36/F37)</f>
        <v>1</v>
      </c>
      <c r="G38" s="132">
        <f>(G36/G37)</f>
        <v>0.97894736842105268</v>
      </c>
      <c r="H38" s="21"/>
      <c r="I38" s="152"/>
      <c r="J38" s="156"/>
      <c r="K38" s="156"/>
      <c r="L38" s="156"/>
    </row>
    <row r="39" spans="1:26" ht="24" customHeight="1" x14ac:dyDescent="0.25">
      <c r="A39" s="17"/>
      <c r="B39" s="20"/>
      <c r="C39" s="20"/>
      <c r="D39" s="20"/>
      <c r="E39" s="21"/>
      <c r="F39" s="21"/>
      <c r="G39" s="21"/>
      <c r="H39" s="21"/>
      <c r="I39" s="21"/>
      <c r="J39" s="21"/>
      <c r="K39" s="155"/>
      <c r="L39" s="155"/>
      <c r="M39" s="155"/>
    </row>
    <row r="40" spans="1:26" ht="24" customHeight="1" x14ac:dyDescent="0.25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26" ht="16.5" customHeight="1" x14ac:dyDescent="0.25">
      <c r="A41" s="22"/>
      <c r="B41" s="23"/>
      <c r="C41" s="23"/>
      <c r="D41" s="23"/>
      <c r="E41" s="23"/>
      <c r="F41" s="24" t="s">
        <v>24</v>
      </c>
      <c r="G41" s="24"/>
      <c r="H41" s="24"/>
      <c r="I41" s="24"/>
      <c r="J41" s="24"/>
      <c r="K41" s="24"/>
      <c r="L41" s="23"/>
      <c r="M41" s="23"/>
    </row>
    <row r="42" spans="1:26" ht="12.75" customHeight="1" x14ac:dyDescent="0.2"/>
    <row r="43" spans="1:26" ht="12.75" customHeight="1" x14ac:dyDescent="0.2"/>
    <row r="44" spans="1:26" ht="12.75" customHeight="1" x14ac:dyDescent="0.2"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</row>
    <row r="45" spans="1:26" ht="12.75" customHeight="1" x14ac:dyDescent="0.2"/>
    <row r="46" spans="1:26" ht="12.75" customHeight="1" x14ac:dyDescent="0.2"/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</sheetData>
  <sortState ref="A6:F33">
    <sortCondition descending="1" ref="B6:B33"/>
    <sortCondition descending="1" ref="E6:E33"/>
    <sortCondition ref="A6:A33"/>
  </sortState>
  <mergeCells count="2">
    <mergeCell ref="A2:M2"/>
    <mergeCell ref="B44:N44"/>
  </mergeCells>
  <pageMargins left="0.7" right="0.7" top="0.75" bottom="0.75" header="0" footer="0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7"/>
  <sheetViews>
    <sheetView showGridLines="0" topLeftCell="A14" zoomScale="75" zoomScaleNormal="75" workbookViewId="0">
      <selection activeCell="I17" sqref="I1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174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19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47">
        <f t="shared" ref="I6:I13" si="0">SUM(B6:H6)</f>
        <v>21</v>
      </c>
      <c r="J6" s="47">
        <v>7</v>
      </c>
      <c r="K6" s="46">
        <f t="shared" ref="K6:K13" si="1">SUM(J6/7)</f>
        <v>1</v>
      </c>
      <c r="L6" s="47">
        <v>700</v>
      </c>
      <c r="M6" s="47">
        <f t="shared" ref="M6:M13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18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47">
        <f t="shared" si="0"/>
        <v>21</v>
      </c>
      <c r="J7" s="47">
        <v>7</v>
      </c>
      <c r="K7" s="46">
        <f t="shared" si="1"/>
        <v>1</v>
      </c>
      <c r="L7" s="47">
        <v>700</v>
      </c>
      <c r="M7" s="47">
        <f t="shared" si="2"/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45</v>
      </c>
      <c r="B8" s="30">
        <v>2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29">
        <v>3</v>
      </c>
      <c r="I8" s="47">
        <f t="shared" si="0"/>
        <v>20</v>
      </c>
      <c r="J8" s="47">
        <v>7</v>
      </c>
      <c r="K8" s="46">
        <f t="shared" si="1"/>
        <v>1</v>
      </c>
      <c r="L8" s="47">
        <v>675</v>
      </c>
      <c r="M8" s="47">
        <f t="shared" si="2"/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21</v>
      </c>
      <c r="B9" s="30">
        <v>2</v>
      </c>
      <c r="C9" s="29">
        <v>3</v>
      </c>
      <c r="D9" s="29">
        <v>3</v>
      </c>
      <c r="E9" s="29">
        <v>3</v>
      </c>
      <c r="F9" s="29">
        <v>3</v>
      </c>
      <c r="G9" s="29">
        <v>3</v>
      </c>
      <c r="H9" s="29">
        <v>3</v>
      </c>
      <c r="I9" s="47">
        <f t="shared" si="0"/>
        <v>20</v>
      </c>
      <c r="J9" s="47">
        <v>7</v>
      </c>
      <c r="K9" s="46">
        <f t="shared" si="1"/>
        <v>1</v>
      </c>
      <c r="L9" s="47">
        <v>654</v>
      </c>
      <c r="M9" s="47">
        <f t="shared" si="2"/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17</v>
      </c>
      <c r="B10" s="30">
        <v>2</v>
      </c>
      <c r="C10" s="29">
        <v>3</v>
      </c>
      <c r="D10" s="29">
        <v>3</v>
      </c>
      <c r="E10" s="29">
        <v>3</v>
      </c>
      <c r="F10" s="29">
        <v>3</v>
      </c>
      <c r="G10" s="29">
        <v>3</v>
      </c>
      <c r="H10" s="29">
        <v>3</v>
      </c>
      <c r="I10" s="47">
        <f t="shared" si="0"/>
        <v>20</v>
      </c>
      <c r="J10" s="47">
        <v>7</v>
      </c>
      <c r="K10" s="46">
        <f t="shared" si="1"/>
        <v>1</v>
      </c>
      <c r="L10" s="47">
        <v>654</v>
      </c>
      <c r="M10" s="47">
        <f t="shared" si="2"/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22</v>
      </c>
      <c r="B11" s="30">
        <v>2</v>
      </c>
      <c r="C11" s="29">
        <v>3</v>
      </c>
      <c r="D11" s="29">
        <v>3</v>
      </c>
      <c r="E11" s="29">
        <v>3</v>
      </c>
      <c r="F11" s="29">
        <v>3</v>
      </c>
      <c r="G11" s="29">
        <v>3</v>
      </c>
      <c r="H11" s="29">
        <v>3</v>
      </c>
      <c r="I11" s="47">
        <f t="shared" si="0"/>
        <v>20</v>
      </c>
      <c r="J11" s="47">
        <v>7</v>
      </c>
      <c r="K11" s="46">
        <f t="shared" si="1"/>
        <v>1</v>
      </c>
      <c r="L11" s="47">
        <v>652</v>
      </c>
      <c r="M11" s="47">
        <f t="shared" si="2"/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140" t="s">
        <v>140</v>
      </c>
      <c r="B12" s="141">
        <v>3</v>
      </c>
      <c r="C12" s="142">
        <v>2</v>
      </c>
      <c r="D12" s="141">
        <v>3</v>
      </c>
      <c r="E12" s="142">
        <v>2</v>
      </c>
      <c r="F12" s="142">
        <v>2</v>
      </c>
      <c r="G12" s="141">
        <v>3</v>
      </c>
      <c r="H12" s="141">
        <v>3</v>
      </c>
      <c r="I12" s="143">
        <f t="shared" si="0"/>
        <v>18</v>
      </c>
      <c r="J12" s="143">
        <v>7</v>
      </c>
      <c r="K12" s="144">
        <f t="shared" si="1"/>
        <v>1</v>
      </c>
      <c r="L12" s="143">
        <v>620</v>
      </c>
      <c r="M12" s="143">
        <f t="shared" si="2"/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12</v>
      </c>
      <c r="B13" s="29">
        <v>3</v>
      </c>
      <c r="C13" s="29">
        <v>3</v>
      </c>
      <c r="D13" s="30">
        <v>2</v>
      </c>
      <c r="E13" s="29">
        <v>3</v>
      </c>
      <c r="F13" s="33">
        <v>1</v>
      </c>
      <c r="G13" s="33">
        <v>1</v>
      </c>
      <c r="H13" s="29">
        <v>3</v>
      </c>
      <c r="I13" s="47">
        <f t="shared" si="0"/>
        <v>16</v>
      </c>
      <c r="J13" s="47">
        <v>7</v>
      </c>
      <c r="K13" s="46">
        <f t="shared" si="1"/>
        <v>1</v>
      </c>
      <c r="L13" s="47">
        <v>614</v>
      </c>
      <c r="M13" s="47">
        <f t="shared" si="2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30</v>
      </c>
      <c r="B14" s="29">
        <v>3</v>
      </c>
      <c r="C14" s="33">
        <v>1</v>
      </c>
      <c r="D14" s="33">
        <v>1</v>
      </c>
      <c r="E14" s="30">
        <v>2</v>
      </c>
      <c r="F14" s="29">
        <v>3</v>
      </c>
      <c r="G14" s="29">
        <v>3</v>
      </c>
      <c r="H14" s="30">
        <v>2</v>
      </c>
      <c r="I14" s="47">
        <v>15</v>
      </c>
      <c r="J14" s="47">
        <v>7</v>
      </c>
      <c r="K14" s="46">
        <v>1</v>
      </c>
      <c r="L14" s="47">
        <v>506</v>
      </c>
      <c r="M14" s="47"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35</v>
      </c>
      <c r="B15" s="29">
        <v>3</v>
      </c>
      <c r="C15" s="30">
        <v>2</v>
      </c>
      <c r="D15" s="30">
        <v>2</v>
      </c>
      <c r="E15" s="33">
        <v>1</v>
      </c>
      <c r="F15" s="30">
        <v>2</v>
      </c>
      <c r="G15" s="30">
        <v>2</v>
      </c>
      <c r="H15" s="30">
        <v>2</v>
      </c>
      <c r="I15" s="47">
        <v>14</v>
      </c>
      <c r="J15" s="47">
        <v>7</v>
      </c>
      <c r="K15" s="46">
        <v>1</v>
      </c>
      <c r="L15" s="47">
        <v>427</v>
      </c>
      <c r="M15" s="47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33</v>
      </c>
      <c r="B16" s="29">
        <v>3</v>
      </c>
      <c r="C16" s="30">
        <v>2</v>
      </c>
      <c r="D16" s="33">
        <v>1</v>
      </c>
      <c r="E16" s="33">
        <v>1</v>
      </c>
      <c r="F16" s="30">
        <v>2</v>
      </c>
      <c r="G16" s="30">
        <v>2</v>
      </c>
      <c r="H16" s="30">
        <v>2</v>
      </c>
      <c r="I16" s="47">
        <v>13</v>
      </c>
      <c r="J16" s="47">
        <v>7</v>
      </c>
      <c r="K16" s="46">
        <v>1</v>
      </c>
      <c r="L16" s="47">
        <v>462</v>
      </c>
      <c r="M16" s="47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15</v>
      </c>
      <c r="B17" s="30">
        <v>2</v>
      </c>
      <c r="C17" s="131">
        <v>0</v>
      </c>
      <c r="D17" s="29">
        <v>3</v>
      </c>
      <c r="E17" s="30">
        <v>2</v>
      </c>
      <c r="F17" s="33">
        <v>1</v>
      </c>
      <c r="G17" s="29">
        <v>3</v>
      </c>
      <c r="H17" s="30">
        <v>2</v>
      </c>
      <c r="I17" s="47">
        <v>13</v>
      </c>
      <c r="J17" s="47">
        <v>7</v>
      </c>
      <c r="K17" s="46">
        <v>1</v>
      </c>
      <c r="L17" s="47">
        <v>449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31</v>
      </c>
      <c r="B18" s="29">
        <v>3</v>
      </c>
      <c r="C18" s="30">
        <v>2</v>
      </c>
      <c r="D18" s="33">
        <v>1</v>
      </c>
      <c r="E18" s="131">
        <v>0</v>
      </c>
      <c r="F18" s="30">
        <v>2</v>
      </c>
      <c r="G18" s="30">
        <v>2</v>
      </c>
      <c r="H18" s="30">
        <v>2</v>
      </c>
      <c r="I18" s="47">
        <v>12</v>
      </c>
      <c r="J18" s="47">
        <v>7</v>
      </c>
      <c r="K18" s="46">
        <v>1</v>
      </c>
      <c r="L18" s="47">
        <v>489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135</v>
      </c>
      <c r="B19" s="33">
        <v>1</v>
      </c>
      <c r="C19" s="33">
        <v>1</v>
      </c>
      <c r="D19" s="29">
        <v>3</v>
      </c>
      <c r="E19" s="30">
        <v>2</v>
      </c>
      <c r="F19" s="33">
        <v>1</v>
      </c>
      <c r="G19" s="29">
        <v>3</v>
      </c>
      <c r="H19" s="33">
        <v>1</v>
      </c>
      <c r="I19" s="47">
        <v>12</v>
      </c>
      <c r="J19" s="47">
        <v>7</v>
      </c>
      <c r="K19" s="46">
        <v>1</v>
      </c>
      <c r="L19" s="47">
        <v>441</v>
      </c>
      <c r="M19" s="47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48</v>
      </c>
      <c r="B20" s="30">
        <v>2</v>
      </c>
      <c r="C20" s="130" t="s">
        <v>16</v>
      </c>
      <c r="D20" s="130" t="s">
        <v>16</v>
      </c>
      <c r="E20" s="30">
        <v>2</v>
      </c>
      <c r="F20" s="30">
        <v>2</v>
      </c>
      <c r="G20" s="29">
        <v>3</v>
      </c>
      <c r="H20" s="29">
        <v>3</v>
      </c>
      <c r="I20" s="47">
        <v>12</v>
      </c>
      <c r="J20" s="47">
        <v>5</v>
      </c>
      <c r="K20" s="46">
        <v>1</v>
      </c>
      <c r="L20" s="47">
        <v>426</v>
      </c>
      <c r="M20" s="47">
        <v>5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26</v>
      </c>
      <c r="B21" s="30">
        <v>2</v>
      </c>
      <c r="C21" s="30">
        <v>2</v>
      </c>
      <c r="D21" s="30">
        <v>2</v>
      </c>
      <c r="E21" s="33">
        <v>1</v>
      </c>
      <c r="F21" s="33">
        <v>1</v>
      </c>
      <c r="G21" s="30">
        <v>2</v>
      </c>
      <c r="H21" s="33">
        <v>1</v>
      </c>
      <c r="I21" s="47">
        <v>11</v>
      </c>
      <c r="J21" s="47">
        <v>7</v>
      </c>
      <c r="K21" s="46">
        <v>1</v>
      </c>
      <c r="L21" s="47">
        <v>475</v>
      </c>
      <c r="M21" s="47"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29</v>
      </c>
      <c r="B22" s="33">
        <v>1</v>
      </c>
      <c r="C22" s="30">
        <v>2</v>
      </c>
      <c r="D22" s="33">
        <v>1</v>
      </c>
      <c r="E22" s="30">
        <v>2</v>
      </c>
      <c r="F22" s="30">
        <v>2</v>
      </c>
      <c r="G22" s="131">
        <v>0</v>
      </c>
      <c r="H22" s="30">
        <v>2</v>
      </c>
      <c r="I22" s="47">
        <v>10</v>
      </c>
      <c r="J22" s="47">
        <v>7</v>
      </c>
      <c r="K22" s="46">
        <v>1</v>
      </c>
      <c r="L22" s="47">
        <v>434</v>
      </c>
      <c r="M22" s="47"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14</v>
      </c>
      <c r="B23" s="33">
        <v>1</v>
      </c>
      <c r="C23" s="30">
        <v>2</v>
      </c>
      <c r="D23" s="30">
        <v>2</v>
      </c>
      <c r="E23" s="30">
        <v>2</v>
      </c>
      <c r="F23" s="33">
        <v>1</v>
      </c>
      <c r="G23" s="131">
        <v>0</v>
      </c>
      <c r="H23" s="30">
        <v>2</v>
      </c>
      <c r="I23" s="47">
        <v>10</v>
      </c>
      <c r="J23" s="47">
        <v>7</v>
      </c>
      <c r="K23" s="46">
        <v>1</v>
      </c>
      <c r="L23" s="47">
        <v>383</v>
      </c>
      <c r="M23" s="47">
        <v>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34</v>
      </c>
      <c r="B24" s="125" t="s">
        <v>16</v>
      </c>
      <c r="C24" s="125" t="s">
        <v>16</v>
      </c>
      <c r="D24" s="125" t="s">
        <v>16</v>
      </c>
      <c r="E24" s="30">
        <v>2</v>
      </c>
      <c r="F24" s="29">
        <v>3</v>
      </c>
      <c r="G24" s="29">
        <v>3</v>
      </c>
      <c r="H24" s="30">
        <v>2</v>
      </c>
      <c r="I24" s="47">
        <v>10</v>
      </c>
      <c r="J24" s="47">
        <v>4</v>
      </c>
      <c r="K24" s="46">
        <v>1</v>
      </c>
      <c r="L24" s="47">
        <v>350</v>
      </c>
      <c r="M24" s="47">
        <v>4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23</v>
      </c>
      <c r="B25" s="125" t="s">
        <v>16</v>
      </c>
      <c r="C25" s="125" t="s">
        <v>16</v>
      </c>
      <c r="D25" s="125" t="s">
        <v>16</v>
      </c>
      <c r="E25" s="30">
        <v>2</v>
      </c>
      <c r="F25" s="29">
        <v>3</v>
      </c>
      <c r="G25" s="29">
        <v>3</v>
      </c>
      <c r="H25" s="30">
        <v>2</v>
      </c>
      <c r="I25" s="47">
        <v>10</v>
      </c>
      <c r="J25" s="47">
        <v>4</v>
      </c>
      <c r="K25" s="46">
        <v>1</v>
      </c>
      <c r="L25" s="47">
        <v>330</v>
      </c>
      <c r="M25" s="47">
        <v>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32</v>
      </c>
      <c r="B26" s="33">
        <v>1</v>
      </c>
      <c r="C26" s="30">
        <v>2</v>
      </c>
      <c r="D26" s="131">
        <v>0</v>
      </c>
      <c r="E26" s="33">
        <v>1</v>
      </c>
      <c r="F26" s="30">
        <v>2</v>
      </c>
      <c r="G26" s="33">
        <v>1</v>
      </c>
      <c r="H26" s="30">
        <v>2</v>
      </c>
      <c r="I26" s="47">
        <v>9</v>
      </c>
      <c r="J26" s="47">
        <v>7</v>
      </c>
      <c r="K26" s="46">
        <v>1</v>
      </c>
      <c r="L26" s="47">
        <v>368</v>
      </c>
      <c r="M26" s="47">
        <v>7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36</v>
      </c>
      <c r="B27" s="33">
        <v>1</v>
      </c>
      <c r="C27" s="30">
        <v>2</v>
      </c>
      <c r="D27" s="30">
        <v>2</v>
      </c>
      <c r="E27" s="30">
        <v>2</v>
      </c>
      <c r="F27" s="130" t="s">
        <v>16</v>
      </c>
      <c r="G27" s="130" t="s">
        <v>16</v>
      </c>
      <c r="H27" s="30">
        <v>2</v>
      </c>
      <c r="I27" s="47">
        <f>SUM(B27:H27)</f>
        <v>9</v>
      </c>
      <c r="J27" s="47">
        <v>5</v>
      </c>
      <c r="K27" s="46">
        <f>SUM(J27/5)</f>
        <v>1</v>
      </c>
      <c r="L27" s="47">
        <v>304</v>
      </c>
      <c r="M27" s="47">
        <f>IF(ISBLANK(B27),0,IF((B27)="NA",0,IF((B27)="Not Used",-10,IF((B27)=1,1,IF((B27)=2,1,IF((B27)=3,1,IF((B27)=0,1,)))))+IF(ISBLANK(C27),0,IF((C27)="NA",0,IF((C27)="Not Used",-10,IF((C27)=1,1,IF((C27)=2,1,IF((C27)=3,1,IF((C27)=0,1,))))))+IF(ISBLANK(D27),0,IF((D27)="NA",0,IF((D27)="Not Used",-10,IF((D27)=1,1,IF((D27)=2,1,IF((D27)=3,1,IF((D27)=0,1,))))))+IF(ISBLANK(E27),0,IF((E27)="NA",0,IF((E27)="Not Used",-10,IF((E27)=1,1,IF((E27)=2,1,IF((E27)=3,1,IF((E27)=0,1,))))))+IF(ISBLANK(F27),0,IF((F27)="NA",0,IF((F27)="Not Used",-10,IF((F27)=1,1,IF((F27)=2,1,IF((F27)=3,1,IF((F27)=0,1,))))))+IF(ISBLANK(G27),0,IF((G27)="NA",0,IF((G27)="Not Used",-10,IF((G27)=1,1,IF((G27)=2,1,IF((G27)=3,1,IF((G27)=0,1,))))))+IF(ISBLANK(H27),0,IF((H27)="NA",0,IF((H27)="Not Used",-10,IF((H27)=1,1,IF((H27)=2,1,IF((H27)=3,1,IF((H27)=0,1,))))))))))))))</f>
        <v>5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65</v>
      </c>
      <c r="B28" s="131">
        <v>0</v>
      </c>
      <c r="C28" s="29">
        <v>3</v>
      </c>
      <c r="D28" s="124" t="s">
        <v>16</v>
      </c>
      <c r="E28" s="124" t="s">
        <v>16</v>
      </c>
      <c r="F28" s="33">
        <v>1</v>
      </c>
      <c r="G28" s="33">
        <v>1</v>
      </c>
      <c r="H28" s="131">
        <v>0</v>
      </c>
      <c r="I28" s="47">
        <f>SUM(B28:H28)</f>
        <v>5</v>
      </c>
      <c r="J28" s="47">
        <v>5</v>
      </c>
      <c r="K28" s="46">
        <f>SUM(J28/5)</f>
        <v>1</v>
      </c>
      <c r="L28" s="47">
        <v>256</v>
      </c>
      <c r="M28" s="47">
        <f>IF(ISBLANK(B28),0,IF((B28)="NA",0,IF((B28)="Not Used",-10,IF((B28)=1,1,IF((B28)=2,1,IF((B28)=3,1,IF((B28)=0,1,)))))+IF(ISBLANK(C28),0,IF((C28)="NA",0,IF((C28)="Not Used",-10,IF((C28)=1,1,IF((C28)=2,1,IF((C28)=3,1,IF((C28)=0,1,))))))+IF(ISBLANK(D28),0,IF((D28)="NA",0,IF((D28)="Not Used",-10,IF((D28)=1,1,IF((D28)=2,1,IF((D28)=3,1,IF((D28)=0,1,))))))+IF(ISBLANK(E28),0,IF((E28)="NA",0,IF((E28)="Not Used",-10,IF((E28)=1,1,IF((E28)=2,1,IF((E28)=3,1,IF((E28)=0,1,))))))+IF(ISBLANK(F28),0,IF((F28)="NA",0,IF((F28)="Not Used",-10,IF((F28)=1,1,IF((F28)=2,1,IF((F28)=3,1,IF((F28)=0,1,))))))+IF(ISBLANK(G28),0,IF((G28)="NA",0,IF((G28)="Not Used",-10,IF((G28)=1,1,IF((G28)=2,1,IF((G28)=3,1,IF((G28)=0,1,))))))+IF(ISBLANK(H28),0,IF((H28)="NA",0,IF((H28)="Not Used",-10,IF((H28)=1,1,IF((H28)=2,1,IF((H28)=3,1,IF((H28)=0,1,))))))))))))))</f>
        <v>5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134</v>
      </c>
      <c r="B29" s="130" t="s">
        <v>16</v>
      </c>
      <c r="C29" s="130" t="s">
        <v>16</v>
      </c>
      <c r="D29" s="130" t="s">
        <v>16</v>
      </c>
      <c r="E29" s="130" t="s">
        <v>16</v>
      </c>
      <c r="F29" s="130" t="s">
        <v>16</v>
      </c>
      <c r="G29" s="130" t="s">
        <v>16</v>
      </c>
      <c r="H29" s="30">
        <v>2</v>
      </c>
      <c r="I29" s="47">
        <v>2</v>
      </c>
      <c r="J29" s="47">
        <v>1</v>
      </c>
      <c r="K29" s="46">
        <v>1</v>
      </c>
      <c r="L29" s="47">
        <v>54</v>
      </c>
      <c r="M29" s="47">
        <v>1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24" customHeight="1" x14ac:dyDescent="0.25">
      <c r="A30" s="17"/>
      <c r="B30" s="12">
        <f t="shared" ref="B30:J30" si="3">SUM(B6:B23)</f>
        <v>41</v>
      </c>
      <c r="C30" s="12">
        <f t="shared" si="3"/>
        <v>37</v>
      </c>
      <c r="D30" s="12">
        <f t="shared" si="3"/>
        <v>39</v>
      </c>
      <c r="E30" s="12">
        <f t="shared" si="3"/>
        <v>38</v>
      </c>
      <c r="F30" s="12">
        <f t="shared" si="3"/>
        <v>38</v>
      </c>
      <c r="G30" s="12">
        <f t="shared" si="3"/>
        <v>42</v>
      </c>
      <c r="H30" s="12">
        <f t="shared" si="3"/>
        <v>43</v>
      </c>
      <c r="I30" s="12">
        <f t="shared" si="3"/>
        <v>278</v>
      </c>
      <c r="J30" s="12">
        <f t="shared" si="3"/>
        <v>124</v>
      </c>
      <c r="K30" s="12"/>
      <c r="L30" s="12">
        <f>SUM(L6:L23)</f>
        <v>9761</v>
      </c>
      <c r="M30" s="12">
        <f>SUM(M6:M23)</f>
        <v>124</v>
      </c>
    </row>
    <row r="31" spans="1:26" ht="24" customHeight="1" x14ac:dyDescent="0.35">
      <c r="A31" s="18" t="s">
        <v>97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</row>
    <row r="32" spans="1:26" ht="24" customHeight="1" x14ac:dyDescent="0.25">
      <c r="A32" s="17"/>
      <c r="B32" s="135" t="s">
        <v>141</v>
      </c>
      <c r="C32" s="135" t="s">
        <v>142</v>
      </c>
      <c r="D32" s="135" t="s">
        <v>143</v>
      </c>
      <c r="E32" s="135" t="s">
        <v>144</v>
      </c>
      <c r="F32" s="135" t="s">
        <v>145</v>
      </c>
      <c r="G32" s="135" t="s">
        <v>146</v>
      </c>
      <c r="H32" s="135" t="s">
        <v>147</v>
      </c>
      <c r="I32" s="135" t="s">
        <v>148</v>
      </c>
      <c r="J32" s="135" t="s">
        <v>151</v>
      </c>
      <c r="K32" s="20"/>
      <c r="L32" s="20"/>
      <c r="M32" s="20"/>
    </row>
    <row r="33" spans="1:14" ht="24" customHeight="1" x14ac:dyDescent="0.25">
      <c r="A33" s="17" t="s">
        <v>150</v>
      </c>
      <c r="B33" s="20">
        <v>203</v>
      </c>
      <c r="C33" s="20">
        <v>101</v>
      </c>
      <c r="D33" s="20">
        <v>100</v>
      </c>
      <c r="E33" s="20">
        <v>100</v>
      </c>
      <c r="F33" s="20">
        <v>102</v>
      </c>
      <c r="G33" s="20">
        <v>101</v>
      </c>
      <c r="H33" s="20" t="s">
        <v>16</v>
      </c>
      <c r="I33" s="20">
        <v>100</v>
      </c>
      <c r="J33" s="20">
        <f>SUM(B33:I33)</f>
        <v>807</v>
      </c>
      <c r="K33" s="20"/>
      <c r="L33" s="20"/>
      <c r="M33" s="20"/>
    </row>
    <row r="34" spans="1:14" ht="24" customHeight="1" x14ac:dyDescent="0.25">
      <c r="A34" s="17" t="s">
        <v>149</v>
      </c>
      <c r="B34" s="20">
        <v>210</v>
      </c>
      <c r="C34" s="20">
        <v>105</v>
      </c>
      <c r="D34" s="20">
        <v>105</v>
      </c>
      <c r="E34" s="20">
        <v>105</v>
      </c>
      <c r="F34" s="20">
        <v>105</v>
      </c>
      <c r="G34" s="20">
        <v>105</v>
      </c>
      <c r="H34" s="20" t="s">
        <v>16</v>
      </c>
      <c r="I34" s="20">
        <v>105</v>
      </c>
      <c r="J34" s="20">
        <f>SUM(B34:I34)</f>
        <v>840</v>
      </c>
      <c r="K34" s="20"/>
      <c r="L34" s="20"/>
      <c r="M34" s="20"/>
    </row>
    <row r="35" spans="1:14" ht="24" customHeight="1" x14ac:dyDescent="0.25">
      <c r="A35" s="17"/>
      <c r="B35" s="132">
        <f>(B33/B34)</f>
        <v>0.96666666666666667</v>
      </c>
      <c r="C35" s="132">
        <f t="shared" ref="C35:J35" si="4">(C33/C34)</f>
        <v>0.96190476190476193</v>
      </c>
      <c r="D35" s="132">
        <f t="shared" si="4"/>
        <v>0.95238095238095233</v>
      </c>
      <c r="E35" s="132">
        <f t="shared" si="4"/>
        <v>0.95238095238095233</v>
      </c>
      <c r="F35" s="132">
        <f t="shared" si="4"/>
        <v>0.97142857142857142</v>
      </c>
      <c r="G35" s="132">
        <f t="shared" si="4"/>
        <v>0.96190476190476193</v>
      </c>
      <c r="H35" s="132" t="s">
        <v>16</v>
      </c>
      <c r="I35" s="132">
        <f t="shared" si="4"/>
        <v>0.95238095238095233</v>
      </c>
      <c r="J35" s="132">
        <f t="shared" si="4"/>
        <v>0.96071428571428574</v>
      </c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1"/>
      <c r="F36" s="21"/>
      <c r="G36" s="21"/>
      <c r="H36" s="21"/>
      <c r="I36" s="21"/>
      <c r="J36" s="21"/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 ht="16.5" customHeight="1" x14ac:dyDescent="0.25">
      <c r="A38" s="22"/>
      <c r="B38" s="23"/>
      <c r="C38" s="23"/>
      <c r="D38" s="23"/>
      <c r="E38" s="23"/>
      <c r="F38" s="24" t="s">
        <v>24</v>
      </c>
      <c r="G38" s="24"/>
      <c r="H38" s="24"/>
      <c r="I38" s="24"/>
      <c r="J38" s="24"/>
      <c r="K38" s="24"/>
      <c r="L38" s="23"/>
      <c r="M38" s="23"/>
    </row>
    <row r="39" spans="1:14" ht="12.75" customHeight="1" x14ac:dyDescent="0.2"/>
    <row r="40" spans="1:14" ht="12.75" customHeight="1" x14ac:dyDescent="0.2"/>
    <row r="41" spans="1:14" ht="12.75" customHeight="1" x14ac:dyDescent="0.2"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</row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</sheetData>
  <sortState ref="A6:M29">
    <sortCondition descending="1" ref="I6:I29"/>
    <sortCondition descending="1" ref="L6:L29"/>
    <sortCondition ref="A6:A29"/>
  </sortState>
  <mergeCells count="2">
    <mergeCell ref="A2:M2"/>
    <mergeCell ref="B41:N41"/>
  </mergeCells>
  <pageMargins left="0.7" right="0.7" top="0.75" bottom="0.75" header="0" footer="0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4"/>
  <sheetViews>
    <sheetView showGridLines="0" topLeftCell="A11" zoomScale="75" zoomScaleNormal="75" workbookViewId="0">
      <selection activeCell="A6" sqref="A6:A2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154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19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47">
        <f t="shared" ref="I6:I19" si="0">SUM(B6:H6)</f>
        <v>21</v>
      </c>
      <c r="J6" s="47">
        <v>7</v>
      </c>
      <c r="K6" s="46">
        <f t="shared" ref="K6:K14" si="1">SUM(J6/7)</f>
        <v>1</v>
      </c>
      <c r="L6" s="47">
        <v>700</v>
      </c>
      <c r="M6" s="47">
        <f t="shared" ref="M6:M19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22</v>
      </c>
      <c r="B7" s="29">
        <v>3</v>
      </c>
      <c r="C7" s="29">
        <v>3</v>
      </c>
      <c r="D7" s="29">
        <v>3</v>
      </c>
      <c r="E7" s="30">
        <v>2</v>
      </c>
      <c r="F7" s="29">
        <v>3</v>
      </c>
      <c r="G7" s="29">
        <v>3</v>
      </c>
      <c r="H7" s="29">
        <v>3</v>
      </c>
      <c r="I7" s="47">
        <f t="shared" si="0"/>
        <v>20</v>
      </c>
      <c r="J7" s="47">
        <v>7</v>
      </c>
      <c r="K7" s="46">
        <f t="shared" si="1"/>
        <v>1</v>
      </c>
      <c r="L7" s="47">
        <v>677</v>
      </c>
      <c r="M7" s="47">
        <f t="shared" si="2"/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18</v>
      </c>
      <c r="B8" s="29">
        <v>3</v>
      </c>
      <c r="C8" s="29">
        <v>3</v>
      </c>
      <c r="D8" s="29">
        <v>3</v>
      </c>
      <c r="E8" s="30">
        <v>2</v>
      </c>
      <c r="F8" s="29">
        <v>3</v>
      </c>
      <c r="G8" s="29">
        <v>3</v>
      </c>
      <c r="H8" s="29">
        <v>3</v>
      </c>
      <c r="I8" s="47">
        <f t="shared" si="0"/>
        <v>20</v>
      </c>
      <c r="J8" s="47">
        <v>7</v>
      </c>
      <c r="K8" s="46">
        <f t="shared" si="1"/>
        <v>1</v>
      </c>
      <c r="L8" s="47">
        <v>652</v>
      </c>
      <c r="M8" s="47">
        <f t="shared" si="2"/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17</v>
      </c>
      <c r="B9" s="29">
        <v>3</v>
      </c>
      <c r="C9" s="29">
        <v>3</v>
      </c>
      <c r="D9" s="29">
        <v>3</v>
      </c>
      <c r="E9" s="30">
        <v>2</v>
      </c>
      <c r="F9" s="29">
        <v>3</v>
      </c>
      <c r="G9" s="30">
        <v>2</v>
      </c>
      <c r="H9" s="29">
        <v>3</v>
      </c>
      <c r="I9" s="47">
        <f t="shared" si="0"/>
        <v>19</v>
      </c>
      <c r="J9" s="47">
        <v>7</v>
      </c>
      <c r="K9" s="46">
        <f t="shared" si="1"/>
        <v>1</v>
      </c>
      <c r="L9" s="47">
        <v>686</v>
      </c>
      <c r="M9" s="47">
        <f t="shared" si="2"/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29">
        <v>3</v>
      </c>
      <c r="C10" s="29">
        <v>3</v>
      </c>
      <c r="D10" s="29">
        <v>3</v>
      </c>
      <c r="E10" s="29">
        <v>3</v>
      </c>
      <c r="F10" s="30">
        <v>2</v>
      </c>
      <c r="G10" s="30">
        <v>2</v>
      </c>
      <c r="H10" s="29">
        <v>3</v>
      </c>
      <c r="I10" s="47">
        <f t="shared" si="0"/>
        <v>19</v>
      </c>
      <c r="J10" s="47">
        <v>7</v>
      </c>
      <c r="K10" s="46">
        <f t="shared" si="1"/>
        <v>1</v>
      </c>
      <c r="L10" s="47">
        <v>660</v>
      </c>
      <c r="M10" s="47">
        <f t="shared" si="2"/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48</v>
      </c>
      <c r="B11" s="30">
        <v>2</v>
      </c>
      <c r="C11" s="29">
        <v>3</v>
      </c>
      <c r="D11" s="29">
        <v>3</v>
      </c>
      <c r="E11" s="29">
        <v>3</v>
      </c>
      <c r="F11" s="30">
        <v>2</v>
      </c>
      <c r="G11" s="29">
        <v>3</v>
      </c>
      <c r="H11" s="29">
        <v>3</v>
      </c>
      <c r="I11" s="47">
        <f t="shared" si="0"/>
        <v>19</v>
      </c>
      <c r="J11" s="47">
        <v>7</v>
      </c>
      <c r="K11" s="46">
        <f t="shared" si="1"/>
        <v>1</v>
      </c>
      <c r="L11" s="47">
        <v>653</v>
      </c>
      <c r="M11" s="47">
        <f t="shared" si="2"/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21</v>
      </c>
      <c r="B12" s="29">
        <v>3</v>
      </c>
      <c r="C12" s="29">
        <v>3</v>
      </c>
      <c r="D12" s="29">
        <v>3</v>
      </c>
      <c r="E12" s="33">
        <v>1</v>
      </c>
      <c r="F12" s="29">
        <v>3</v>
      </c>
      <c r="G12" s="29">
        <v>3</v>
      </c>
      <c r="H12" s="29">
        <v>3</v>
      </c>
      <c r="I12" s="47">
        <f t="shared" si="0"/>
        <v>19</v>
      </c>
      <c r="J12" s="47">
        <v>7</v>
      </c>
      <c r="K12" s="46">
        <f t="shared" si="1"/>
        <v>1</v>
      </c>
      <c r="L12" s="47">
        <v>639</v>
      </c>
      <c r="M12" s="47">
        <f t="shared" si="2"/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34</v>
      </c>
      <c r="B13" s="33">
        <v>1</v>
      </c>
      <c r="C13" s="29">
        <v>3</v>
      </c>
      <c r="D13" s="29">
        <v>3</v>
      </c>
      <c r="E13" s="29">
        <v>3</v>
      </c>
      <c r="F13" s="30">
        <v>2</v>
      </c>
      <c r="G13" s="29">
        <v>3</v>
      </c>
      <c r="H13" s="29">
        <v>3</v>
      </c>
      <c r="I13" s="47">
        <f t="shared" si="0"/>
        <v>18</v>
      </c>
      <c r="J13" s="47">
        <v>7</v>
      </c>
      <c r="K13" s="46">
        <f t="shared" si="1"/>
        <v>1</v>
      </c>
      <c r="L13" s="47">
        <v>632</v>
      </c>
      <c r="M13" s="47">
        <f t="shared" si="2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35</v>
      </c>
      <c r="B14" s="30">
        <v>2</v>
      </c>
      <c r="C14" s="29">
        <v>3</v>
      </c>
      <c r="D14" s="29">
        <v>3</v>
      </c>
      <c r="E14" s="29">
        <v>3</v>
      </c>
      <c r="F14" s="30">
        <v>2</v>
      </c>
      <c r="G14" s="29">
        <v>3</v>
      </c>
      <c r="H14" s="30">
        <v>2</v>
      </c>
      <c r="I14" s="47">
        <f t="shared" si="0"/>
        <v>18</v>
      </c>
      <c r="J14" s="47">
        <v>7</v>
      </c>
      <c r="K14" s="46">
        <f t="shared" si="1"/>
        <v>1</v>
      </c>
      <c r="L14" s="47">
        <v>605</v>
      </c>
      <c r="M14" s="47">
        <f t="shared" si="2"/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33</v>
      </c>
      <c r="B15" s="125" t="s">
        <v>16</v>
      </c>
      <c r="C15" s="30">
        <v>2</v>
      </c>
      <c r="D15" s="29">
        <v>3</v>
      </c>
      <c r="E15" s="29">
        <v>3</v>
      </c>
      <c r="F15" s="29">
        <v>3</v>
      </c>
      <c r="G15" s="29">
        <v>3</v>
      </c>
      <c r="H15" s="29">
        <v>3</v>
      </c>
      <c r="I15" s="47">
        <f t="shared" si="0"/>
        <v>17</v>
      </c>
      <c r="J15" s="47">
        <v>6</v>
      </c>
      <c r="K15" s="46">
        <f>SUM(J15/6)</f>
        <v>1</v>
      </c>
      <c r="L15" s="47">
        <v>564</v>
      </c>
      <c r="M15" s="47">
        <f t="shared" si="2"/>
        <v>6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32</v>
      </c>
      <c r="B16" s="30">
        <v>2</v>
      </c>
      <c r="C16" s="30">
        <v>2</v>
      </c>
      <c r="D16" s="29">
        <v>3</v>
      </c>
      <c r="E16" s="29">
        <v>3</v>
      </c>
      <c r="F16" s="30">
        <v>2</v>
      </c>
      <c r="G16" s="29">
        <v>3</v>
      </c>
      <c r="H16" s="30">
        <v>2</v>
      </c>
      <c r="I16" s="47">
        <f t="shared" si="0"/>
        <v>17</v>
      </c>
      <c r="J16" s="47">
        <v>7</v>
      </c>
      <c r="K16" s="46">
        <f>SUM(J16/7)</f>
        <v>1</v>
      </c>
      <c r="L16" s="47">
        <v>559</v>
      </c>
      <c r="M16" s="47">
        <f t="shared" si="2"/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29">
        <v>3</v>
      </c>
      <c r="C17" s="30">
        <v>2</v>
      </c>
      <c r="D17" s="30">
        <v>2</v>
      </c>
      <c r="E17" s="29">
        <v>3</v>
      </c>
      <c r="F17" s="33">
        <v>1</v>
      </c>
      <c r="G17" s="30">
        <v>2</v>
      </c>
      <c r="H17" s="29">
        <v>3</v>
      </c>
      <c r="I17" s="47">
        <f t="shared" si="0"/>
        <v>16</v>
      </c>
      <c r="J17" s="47">
        <v>7</v>
      </c>
      <c r="K17" s="46">
        <f>SUM(J17/7)</f>
        <v>1</v>
      </c>
      <c r="L17" s="47">
        <v>578</v>
      </c>
      <c r="M17" s="47">
        <f t="shared" si="2"/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31</v>
      </c>
      <c r="B18" s="125" t="s">
        <v>16</v>
      </c>
      <c r="C18" s="30">
        <v>2</v>
      </c>
      <c r="D18" s="29">
        <v>3</v>
      </c>
      <c r="E18" s="29">
        <v>3</v>
      </c>
      <c r="F18" s="33">
        <v>1</v>
      </c>
      <c r="G18" s="29">
        <v>3</v>
      </c>
      <c r="H18" s="29">
        <v>3</v>
      </c>
      <c r="I18" s="47">
        <f t="shared" si="0"/>
        <v>15</v>
      </c>
      <c r="J18" s="47">
        <v>6</v>
      </c>
      <c r="K18" s="46">
        <f>SUM(J18/7)</f>
        <v>0.8571428571428571</v>
      </c>
      <c r="L18" s="47">
        <v>540</v>
      </c>
      <c r="M18" s="47">
        <f t="shared" si="2"/>
        <v>6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140</v>
      </c>
      <c r="B19" s="29">
        <v>3</v>
      </c>
      <c r="C19" s="33">
        <v>1</v>
      </c>
      <c r="D19" s="33">
        <v>1</v>
      </c>
      <c r="E19" s="30">
        <v>2</v>
      </c>
      <c r="F19" s="30">
        <v>2</v>
      </c>
      <c r="G19" s="30">
        <v>2</v>
      </c>
      <c r="H19" s="29">
        <v>3</v>
      </c>
      <c r="I19" s="47">
        <f t="shared" si="0"/>
        <v>14</v>
      </c>
      <c r="J19" s="47">
        <v>7</v>
      </c>
      <c r="K19" s="46">
        <f>SUM(J19/7)</f>
        <v>1</v>
      </c>
      <c r="L19" s="47">
        <v>476</v>
      </c>
      <c r="M19" s="47">
        <f t="shared" si="2"/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26</v>
      </c>
      <c r="B20" s="33">
        <v>1</v>
      </c>
      <c r="C20" s="29">
        <v>3</v>
      </c>
      <c r="D20" s="30">
        <v>2</v>
      </c>
      <c r="E20" s="30">
        <v>2</v>
      </c>
      <c r="F20" s="30">
        <v>2</v>
      </c>
      <c r="G20" s="30">
        <v>2</v>
      </c>
      <c r="H20" s="33">
        <v>1</v>
      </c>
      <c r="I20" s="47">
        <v>13</v>
      </c>
      <c r="J20" s="47">
        <v>7</v>
      </c>
      <c r="K20" s="46">
        <v>1</v>
      </c>
      <c r="L20" s="47">
        <v>481</v>
      </c>
      <c r="M20" s="47"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135</v>
      </c>
      <c r="B21" s="33">
        <v>1</v>
      </c>
      <c r="C21" s="29">
        <v>3</v>
      </c>
      <c r="D21" s="131">
        <v>0</v>
      </c>
      <c r="E21" s="33">
        <v>1</v>
      </c>
      <c r="F21" s="30">
        <v>2</v>
      </c>
      <c r="G21" s="29">
        <v>3</v>
      </c>
      <c r="H21" s="30">
        <v>2</v>
      </c>
      <c r="I21" s="47">
        <v>12</v>
      </c>
      <c r="J21" s="47">
        <v>7</v>
      </c>
      <c r="K21" s="46">
        <v>1</v>
      </c>
      <c r="L21" s="47">
        <v>425</v>
      </c>
      <c r="M21" s="47"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36</v>
      </c>
      <c r="B22" s="29">
        <v>3</v>
      </c>
      <c r="C22" s="130" t="s">
        <v>16</v>
      </c>
      <c r="D22" s="130" t="s">
        <v>16</v>
      </c>
      <c r="E22" s="130" t="s">
        <v>16</v>
      </c>
      <c r="F22" s="29">
        <v>3</v>
      </c>
      <c r="G22" s="29">
        <v>3</v>
      </c>
      <c r="H22" s="30">
        <v>2</v>
      </c>
      <c r="I22" s="47">
        <f>SUM(B22:H22)</f>
        <v>11</v>
      </c>
      <c r="J22" s="47">
        <v>4</v>
      </c>
      <c r="K22" s="46">
        <f>SUM(J22/4)</f>
        <v>1</v>
      </c>
      <c r="L22" s="47">
        <v>367</v>
      </c>
      <c r="M22" s="47">
        <f>IF(ISBLANK(B22),0,IF((B22)="NA",0,IF((B22)="Not Used",-10,IF((B22)=1,1,IF((B22)=2,1,IF((B22)=3,1,IF((B22)=0,1,)))))+IF(ISBLANK(C22),0,IF((C22)="NA",0,IF((C22)="Not Used",-10,IF((C22)=1,1,IF((C22)=2,1,IF((C22)=3,1,IF((C22)=0,1,))))))+IF(ISBLANK(D22),0,IF((D22)="NA",0,IF((D22)="Not Used",-10,IF((D22)=1,1,IF((D22)=2,1,IF((D22)=3,1,IF((D22)=0,1,))))))+IF(ISBLANK(E22),0,IF((E22)="NA",0,IF((E22)="Not Used",-10,IF((E22)=1,1,IF((E22)=2,1,IF((E22)=3,1,IF((E22)=0,1,))))))+IF(ISBLANK(F22),0,IF((F22)="NA",0,IF((F22)="Not Used",-10,IF((F22)=1,1,IF((F22)=2,1,IF((F22)=3,1,IF((F22)=0,1,))))))+IF(ISBLANK(G22),0,IF((G22)="NA",0,IF((G22)="Not Used",-10,IF((G22)=1,1,IF((G22)=2,1,IF((G22)=3,1,IF((G22)=0,1,))))))+IF(ISBLANK(H22),0,IF((H22)="NA",0,IF((H22)="Not Used",-10,IF((H22)=1,1,IF((H22)=2,1,IF((H22)=3,1,IF((H22)=0,1,))))))))))))))</f>
        <v>4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30</v>
      </c>
      <c r="B23" s="125" t="s">
        <v>16</v>
      </c>
      <c r="C23" s="125" t="s">
        <v>16</v>
      </c>
      <c r="D23" s="125" t="s">
        <v>16</v>
      </c>
      <c r="E23" s="29">
        <v>3</v>
      </c>
      <c r="F23" s="29">
        <v>3</v>
      </c>
      <c r="G23" s="29">
        <v>3</v>
      </c>
      <c r="H23" s="30">
        <v>2</v>
      </c>
      <c r="I23" s="47">
        <v>11</v>
      </c>
      <c r="J23" s="47">
        <v>4</v>
      </c>
      <c r="K23" s="46">
        <v>1</v>
      </c>
      <c r="L23" s="47">
        <v>363</v>
      </c>
      <c r="M23" s="47">
        <v>4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23</v>
      </c>
      <c r="B24" s="125" t="s">
        <v>16</v>
      </c>
      <c r="C24" s="125" t="s">
        <v>16</v>
      </c>
      <c r="D24" s="125" t="s">
        <v>16</v>
      </c>
      <c r="E24" s="125" t="s">
        <v>16</v>
      </c>
      <c r="F24" s="125" t="s">
        <v>16</v>
      </c>
      <c r="G24" s="125" t="s">
        <v>16</v>
      </c>
      <c r="H24" s="29">
        <v>3</v>
      </c>
      <c r="I24" s="47">
        <v>3</v>
      </c>
      <c r="J24" s="47">
        <v>1</v>
      </c>
      <c r="K24" s="46">
        <v>1</v>
      </c>
      <c r="L24" s="47">
        <v>100</v>
      </c>
      <c r="M24" s="47">
        <v>1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134</v>
      </c>
      <c r="B25" s="130" t="s">
        <v>16</v>
      </c>
      <c r="C25" s="130" t="s">
        <v>16</v>
      </c>
      <c r="D25" s="130" t="s">
        <v>16</v>
      </c>
      <c r="E25" s="33">
        <v>1</v>
      </c>
      <c r="F25" s="122">
        <v>0</v>
      </c>
      <c r="G25" s="130" t="s">
        <v>16</v>
      </c>
      <c r="H25" s="130" t="s">
        <v>16</v>
      </c>
      <c r="I25" s="47">
        <f>SUM(B25:H25)</f>
        <v>1</v>
      </c>
      <c r="J25" s="47">
        <v>2</v>
      </c>
      <c r="K25" s="46">
        <f>SUM(J25/2)</f>
        <v>1</v>
      </c>
      <c r="L25" s="47">
        <v>94</v>
      </c>
      <c r="M25" s="47">
        <f>IF(ISBLANK(B25),0,IF((B25)="NA",0,IF((B25)="Not Used",-10,IF((B25)=1,1,IF((B25)=2,1,IF((B25)=3,1,IF((B25)=0,1,)))))+IF(ISBLANK(C25),0,IF((C25)="NA",0,IF((C25)="Not Used",-10,IF((C25)=1,1,IF((C25)=2,1,IF((C25)=3,1,IF((C25)=0,1,))))))+IF(ISBLANK(D25),0,IF((D25)="NA",0,IF((D25)="Not Used",-10,IF((D25)=1,1,IF((D25)=2,1,IF((D25)=3,1,IF((D25)=0,1,))))))+IF(ISBLANK(E25),0,IF((E25)="NA",0,IF((E25)="Not Used",-10,IF((E25)=1,1,IF((E25)=2,1,IF((E25)=3,1,IF((E25)=0,1,))))))+IF(ISBLANK(F25),0,IF((F25)="NA",0,IF((F25)="Not Used",-10,IF((F25)=1,1,IF((F25)=2,1,IF((F25)=3,1,IF((F25)=0,1,))))))+IF(ISBLANK(G25),0,IF((G25)="NA",0,IF((G25)="Not Used",-10,IF((G25)=1,1,IF((G25)=2,1,IF((G25)=3,1,IF((G25)=0,1,))))))+IF(ISBLANK(H25),0,IF((H25)="NA",0,IF((H25)="Not Used",-10,IF((H25)=1,1,IF((H25)=2,1,IF((H25)=3,1,IF((H25)=0,1,))))))))))))))</f>
        <v>2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65</v>
      </c>
      <c r="B26" s="131">
        <v>0</v>
      </c>
      <c r="C26" s="124" t="s">
        <v>16</v>
      </c>
      <c r="D26" s="124" t="s">
        <v>16</v>
      </c>
      <c r="E26" s="124" t="s">
        <v>16</v>
      </c>
      <c r="F26" s="124" t="s">
        <v>16</v>
      </c>
      <c r="G26" s="124" t="s">
        <v>16</v>
      </c>
      <c r="H26" s="131">
        <v>0</v>
      </c>
      <c r="I26" s="47">
        <f>SUM(B26:H26)</f>
        <v>0</v>
      </c>
      <c r="J26" s="47">
        <v>2</v>
      </c>
      <c r="K26" s="46">
        <f>SUM(J26/2)</f>
        <v>1</v>
      </c>
      <c r="L26" s="47">
        <v>74</v>
      </c>
      <c r="M26" s="47">
        <f>IF(ISBLANK(B26),0,IF((B26)="NA",0,IF((B26)="Not Used",-10,IF((B26)=1,1,IF((B26)=2,1,IF((B26)=3,1,IF((B26)=0,1,)))))+IF(ISBLANK(C26),0,IF((C26)="NA",0,IF((C26)="Not Used",-10,IF((C26)=1,1,IF((C26)=2,1,IF((C26)=3,1,IF((C26)=0,1,))))))+IF(ISBLANK(D26),0,IF((D26)="NA",0,IF((D26)="Not Used",-10,IF((D26)=1,1,IF((D26)=2,1,IF((D26)=3,1,IF((D26)=0,1,))))))+IF(ISBLANK(E26),0,IF((E26)="NA",0,IF((E26)="Not Used",-10,IF((E26)=1,1,IF((E26)=2,1,IF((E26)=3,1,IF((E26)=0,1,))))))+IF(ISBLANK(F26),0,IF((F26)="NA",0,IF((F26)="Not Used",-10,IF((F26)=1,1,IF((F26)=2,1,IF((F26)=3,1,IF((F26)=0,1,))))))+IF(ISBLANK(G26),0,IF((G26)="NA",0,IF((G26)="Not Used",-10,IF((G26)=1,1,IF((G26)=2,1,IF((G26)=3,1,IF((G26)=0,1,))))))+IF(ISBLANK(H26),0,IF((H26)="NA",0,IF((H26)="Not Used",-10,IF((H26)=1,1,IF((H26)=2,1,IF((H26)=3,1,IF((H26)=0,1,))))))))))))))</f>
        <v>2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4" customHeight="1" x14ac:dyDescent="0.25">
      <c r="A27" s="17"/>
      <c r="B27" s="12">
        <f t="shared" ref="B27:J27" si="3">SUM(B6:B26)</f>
        <v>36</v>
      </c>
      <c r="C27" s="12">
        <f t="shared" si="3"/>
        <v>42</v>
      </c>
      <c r="D27" s="12">
        <f t="shared" si="3"/>
        <v>41</v>
      </c>
      <c r="E27" s="12">
        <f t="shared" si="3"/>
        <v>43</v>
      </c>
      <c r="F27" s="12">
        <f t="shared" si="3"/>
        <v>42</v>
      </c>
      <c r="G27" s="12">
        <f t="shared" si="3"/>
        <v>49</v>
      </c>
      <c r="H27" s="12">
        <f t="shared" si="3"/>
        <v>50</v>
      </c>
      <c r="I27" s="12">
        <f t="shared" si="3"/>
        <v>303</v>
      </c>
      <c r="J27" s="12">
        <f t="shared" si="3"/>
        <v>123</v>
      </c>
      <c r="K27" s="12"/>
      <c r="L27" s="12">
        <f>SUM(L6:L26)</f>
        <v>10525</v>
      </c>
      <c r="M27" s="12">
        <f>SUM(M6:M26)</f>
        <v>123</v>
      </c>
    </row>
    <row r="28" spans="1:26" ht="24" customHeight="1" x14ac:dyDescent="0.35">
      <c r="A28" s="18" t="s">
        <v>66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20"/>
    </row>
    <row r="29" spans="1:26" ht="24" customHeight="1" x14ac:dyDescent="0.25">
      <c r="A29" s="17"/>
      <c r="B29" s="135" t="s">
        <v>141</v>
      </c>
      <c r="C29" s="135" t="s">
        <v>142</v>
      </c>
      <c r="D29" s="135" t="s">
        <v>143</v>
      </c>
      <c r="E29" s="135" t="s">
        <v>144</v>
      </c>
      <c r="F29" s="135" t="s">
        <v>145</v>
      </c>
      <c r="G29" s="135" t="s">
        <v>146</v>
      </c>
      <c r="H29" s="135" t="s">
        <v>147</v>
      </c>
      <c r="I29" s="135" t="s">
        <v>148</v>
      </c>
      <c r="J29" s="135" t="s">
        <v>151</v>
      </c>
      <c r="K29" s="20"/>
      <c r="L29" s="20"/>
      <c r="M29" s="20"/>
    </row>
    <row r="30" spans="1:26" ht="24" customHeight="1" x14ac:dyDescent="0.25">
      <c r="A30" s="17" t="s">
        <v>150</v>
      </c>
      <c r="B30" s="20">
        <v>201</v>
      </c>
      <c r="C30" s="20">
        <v>105</v>
      </c>
      <c r="D30" s="20">
        <v>103</v>
      </c>
      <c r="E30" s="20">
        <v>101</v>
      </c>
      <c r="F30" s="20">
        <v>94</v>
      </c>
      <c r="G30" s="20">
        <v>99</v>
      </c>
      <c r="H30" s="20" t="s">
        <v>16</v>
      </c>
      <c r="I30" s="20">
        <v>100</v>
      </c>
      <c r="J30" s="20">
        <f>SUM(B30:I30)</f>
        <v>803</v>
      </c>
      <c r="K30" s="20"/>
      <c r="L30" s="20"/>
      <c r="M30" s="20"/>
    </row>
    <row r="31" spans="1:26" ht="24" customHeight="1" x14ac:dyDescent="0.25">
      <c r="A31" s="17" t="s">
        <v>149</v>
      </c>
      <c r="B31" s="20">
        <v>210</v>
      </c>
      <c r="C31" s="20">
        <v>105</v>
      </c>
      <c r="D31" s="20">
        <v>105</v>
      </c>
      <c r="E31" s="20">
        <v>105</v>
      </c>
      <c r="F31" s="20">
        <v>105</v>
      </c>
      <c r="G31" s="20">
        <v>105</v>
      </c>
      <c r="H31" s="20" t="s">
        <v>16</v>
      </c>
      <c r="I31" s="20">
        <v>105</v>
      </c>
      <c r="J31" s="20">
        <f>SUM(B31:I31)</f>
        <v>840</v>
      </c>
      <c r="K31" s="20"/>
      <c r="L31" s="20"/>
      <c r="M31" s="20"/>
    </row>
    <row r="32" spans="1:26" ht="24" customHeight="1" x14ac:dyDescent="0.25">
      <c r="A32" s="17"/>
      <c r="B32" s="132">
        <f>(B30/B31)</f>
        <v>0.95714285714285718</v>
      </c>
      <c r="C32" s="132">
        <f t="shared" ref="C32:J32" si="4">(C30/C31)</f>
        <v>1</v>
      </c>
      <c r="D32" s="132">
        <f t="shared" si="4"/>
        <v>0.98095238095238091</v>
      </c>
      <c r="E32" s="132">
        <f t="shared" si="4"/>
        <v>0.96190476190476193</v>
      </c>
      <c r="F32" s="132">
        <f t="shared" si="4"/>
        <v>0.89523809523809528</v>
      </c>
      <c r="G32" s="132">
        <f t="shared" si="4"/>
        <v>0.94285714285714284</v>
      </c>
      <c r="H32" s="132" t="s">
        <v>16</v>
      </c>
      <c r="I32" s="132">
        <f t="shared" si="4"/>
        <v>0.95238095238095233</v>
      </c>
      <c r="J32" s="132">
        <f t="shared" si="4"/>
        <v>0.955952380952381</v>
      </c>
      <c r="K32" s="21"/>
      <c r="L32" s="21"/>
      <c r="M32" s="21"/>
    </row>
    <row r="33" spans="1:14" ht="24" customHeight="1" x14ac:dyDescent="0.25">
      <c r="A33" s="17"/>
      <c r="B33" s="20"/>
      <c r="C33" s="20"/>
      <c r="D33" s="20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16.5" customHeight="1" x14ac:dyDescent="0.25">
      <c r="A35" s="22"/>
      <c r="B35" s="23"/>
      <c r="C35" s="23"/>
      <c r="D35" s="23"/>
      <c r="E35" s="23"/>
      <c r="F35" s="24" t="s">
        <v>24</v>
      </c>
      <c r="G35" s="24"/>
      <c r="H35" s="24"/>
      <c r="I35" s="24"/>
      <c r="J35" s="24"/>
      <c r="K35" s="24"/>
      <c r="L35" s="23"/>
      <c r="M35" s="23"/>
    </row>
    <row r="36" spans="1:14" ht="12.75" customHeight="1" x14ac:dyDescent="0.2"/>
    <row r="37" spans="1:14" ht="12.75" customHeight="1" x14ac:dyDescent="0.2"/>
    <row r="38" spans="1:14" ht="12.75" customHeight="1" x14ac:dyDescent="0.2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sortState ref="A6:M26">
    <sortCondition descending="1" ref="I6:I26"/>
    <sortCondition descending="1" ref="L6:L26"/>
    <sortCondition ref="A6:A26"/>
  </sortState>
  <mergeCells count="2">
    <mergeCell ref="A2:M2"/>
    <mergeCell ref="B38:N38"/>
  </mergeCells>
  <pageMargins left="0.7" right="0.7" top="0.75" bottom="0.75" header="0" footer="0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2" zoomScale="75" zoomScaleNormal="75" workbookViewId="0">
      <selection activeCell="J25" sqref="J25:J2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153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152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>SUM(B6:H6)</f>
        <v>21</v>
      </c>
      <c r="J6" s="31">
        <v>7</v>
      </c>
      <c r="K6" s="32">
        <f>SUM(J6/7)</f>
        <v>1</v>
      </c>
      <c r="L6" s="31">
        <v>700</v>
      </c>
      <c r="M6" s="31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18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30">
        <v>2</v>
      </c>
      <c r="H7" s="29">
        <v>3</v>
      </c>
      <c r="I7" s="31">
        <f>SUM(B7:H7)</f>
        <v>20</v>
      </c>
      <c r="J7" s="31">
        <v>7</v>
      </c>
      <c r="K7" s="32">
        <f>SUM(J7/7)</f>
        <v>1</v>
      </c>
      <c r="L7" s="31">
        <v>697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21</v>
      </c>
      <c r="B8" s="29">
        <v>3</v>
      </c>
      <c r="C8" s="29">
        <v>3</v>
      </c>
      <c r="D8" s="29">
        <v>3</v>
      </c>
      <c r="E8" s="29">
        <v>3</v>
      </c>
      <c r="F8" s="29">
        <v>3</v>
      </c>
      <c r="G8" s="30">
        <v>2</v>
      </c>
      <c r="H8" s="29">
        <v>3</v>
      </c>
      <c r="I8" s="31">
        <f>SUM(B8:H8)</f>
        <v>20</v>
      </c>
      <c r="J8" s="31">
        <v>7</v>
      </c>
      <c r="K8" s="32">
        <f>SUM(J8/7)</f>
        <v>1</v>
      </c>
      <c r="L8" s="31">
        <v>694</v>
      </c>
      <c r="M8" s="31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39</v>
      </c>
      <c r="B9" s="29">
        <v>3</v>
      </c>
      <c r="C9" s="29">
        <v>3</v>
      </c>
      <c r="D9" s="29">
        <v>3</v>
      </c>
      <c r="E9" s="29">
        <v>3</v>
      </c>
      <c r="F9" s="29">
        <v>3</v>
      </c>
      <c r="G9" s="29">
        <v>3</v>
      </c>
      <c r="H9" s="30">
        <v>2</v>
      </c>
      <c r="I9" s="31">
        <f>SUM(B9:H9)</f>
        <v>20</v>
      </c>
      <c r="J9" s="31">
        <v>7</v>
      </c>
      <c r="K9" s="32">
        <f>SUM(J9/7)</f>
        <v>1</v>
      </c>
      <c r="L9" s="31">
        <v>680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140</v>
      </c>
      <c r="B10" s="29">
        <v>3</v>
      </c>
      <c r="C10" s="30">
        <v>2</v>
      </c>
      <c r="D10" s="29">
        <v>3</v>
      </c>
      <c r="E10" s="29">
        <v>3</v>
      </c>
      <c r="F10" s="30">
        <v>2</v>
      </c>
      <c r="G10" s="30">
        <v>2</v>
      </c>
      <c r="H10" s="29">
        <v>3</v>
      </c>
      <c r="I10" s="31">
        <f>SUM(B10:H10)</f>
        <v>18</v>
      </c>
      <c r="J10" s="31">
        <v>7</v>
      </c>
      <c r="K10" s="32">
        <f>SUM(J10/7)</f>
        <v>1</v>
      </c>
      <c r="L10" s="31">
        <v>663</v>
      </c>
      <c r="M10" s="47">
        <f>IF(ISBLANK(B10),0,IF((B10)="NA",0,IF((B10)="Not Used",-10,IF((B10)=1,1,IF((B10)=2,1,IF((B10)=3,1,IF((B10)=0,1,)))))+IF(ISBLANK(C10),0,IF((C10)="NA",0,IF((C10)="Not Used",-10,IF((C10)=1,1,IF((C10)=2,1,IF((C10)=3,1,IF((C10)=0,1,))))))+IF(ISBLANK(D10),0,IF((D10)="NA",0,IF((D10)="Not Used",-10,IF((D10)=1,1,IF((D10)=2,1,IF((D10)=3,1,IF((D10)=0,1,))))))+IF(ISBLANK(E10),0,IF((E10)="NA",0,IF((E10)="Not Used",-10,IF((E10)=1,1,IF((E10)=2,1,IF((E10)=3,1,IF((E10)=0,1,))))))+IF(ISBLANK(F10),0,IF((F10)="NA",0,IF((F10)="Not Used",-10,IF((F10)=1,1,IF((F10)=2,1,IF((F10)=3,1,IF((F10)=0,1,))))))+IF(ISBLANK(G10),0,IF((G10)="NA",0,IF((G10)="Not Used",-10,IF((G10)=1,1,IF((G10)=2,1,IF((G10)=3,1,IF((G10)=0,1,))))))+IF(ISBLANK(H10),0,IF((H10)="NA",0,IF((H10)="Not Used",-10,IF((H10)=1,1,IF((H10)=2,1,IF((H10)=3,1,IF((H10)=0,1,))))))))))))))</f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127" t="s">
        <v>12</v>
      </c>
      <c r="B11" s="134">
        <v>3</v>
      </c>
      <c r="C11" s="134">
        <v>3</v>
      </c>
      <c r="D11" s="133">
        <v>2</v>
      </c>
      <c r="E11" s="134">
        <v>3</v>
      </c>
      <c r="F11" s="133">
        <v>2</v>
      </c>
      <c r="G11" s="133">
        <v>2</v>
      </c>
      <c r="H11" s="137">
        <v>1</v>
      </c>
      <c r="I11" s="47">
        <v>16</v>
      </c>
      <c r="J11" s="47">
        <v>7</v>
      </c>
      <c r="K11" s="46">
        <v>1</v>
      </c>
      <c r="L11" s="47">
        <v>635</v>
      </c>
      <c r="M11" s="47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127" t="s">
        <v>33</v>
      </c>
      <c r="B12" s="133">
        <v>2</v>
      </c>
      <c r="C12" s="134">
        <v>3</v>
      </c>
      <c r="D12" s="134">
        <v>3</v>
      </c>
      <c r="E12" s="133">
        <v>2</v>
      </c>
      <c r="F12" s="133">
        <v>2</v>
      </c>
      <c r="G12" s="133">
        <v>2</v>
      </c>
      <c r="H12" s="137">
        <v>1</v>
      </c>
      <c r="I12" s="47">
        <v>15</v>
      </c>
      <c r="J12" s="47">
        <v>7</v>
      </c>
      <c r="K12" s="46">
        <v>1</v>
      </c>
      <c r="L12" s="47">
        <v>528</v>
      </c>
      <c r="M12" s="47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127" t="s">
        <v>22</v>
      </c>
      <c r="B13" s="138" t="s">
        <v>16</v>
      </c>
      <c r="C13" s="134">
        <v>3</v>
      </c>
      <c r="D13" s="133">
        <v>2</v>
      </c>
      <c r="E13" s="133">
        <v>2</v>
      </c>
      <c r="F13" s="133">
        <v>2</v>
      </c>
      <c r="G13" s="134">
        <v>3</v>
      </c>
      <c r="H13" s="134">
        <v>3</v>
      </c>
      <c r="I13" s="47">
        <v>15</v>
      </c>
      <c r="J13" s="47">
        <v>6</v>
      </c>
      <c r="K13" s="46">
        <v>1</v>
      </c>
      <c r="L13" s="47">
        <v>472</v>
      </c>
      <c r="M13" s="47">
        <v>6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127" t="s">
        <v>23</v>
      </c>
      <c r="B14" s="138" t="s">
        <v>16</v>
      </c>
      <c r="C14" s="134">
        <v>3</v>
      </c>
      <c r="D14" s="133">
        <v>2</v>
      </c>
      <c r="E14" s="133">
        <v>2</v>
      </c>
      <c r="F14" s="133">
        <v>2</v>
      </c>
      <c r="G14" s="133">
        <v>2</v>
      </c>
      <c r="H14" s="133">
        <v>2</v>
      </c>
      <c r="I14" s="47">
        <v>13</v>
      </c>
      <c r="J14" s="47">
        <v>6</v>
      </c>
      <c r="K14" s="46">
        <v>1</v>
      </c>
      <c r="L14" s="47">
        <v>460</v>
      </c>
      <c r="M14" s="47">
        <v>6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127" t="s">
        <v>30</v>
      </c>
      <c r="B15" s="138" t="s">
        <v>16</v>
      </c>
      <c r="C15" s="134">
        <v>3</v>
      </c>
      <c r="D15" s="133">
        <v>2</v>
      </c>
      <c r="E15" s="133">
        <v>2</v>
      </c>
      <c r="F15" s="133">
        <v>2</v>
      </c>
      <c r="G15" s="133">
        <v>2</v>
      </c>
      <c r="H15" s="133">
        <v>2</v>
      </c>
      <c r="I15" s="47">
        <v>13</v>
      </c>
      <c r="J15" s="47">
        <v>6</v>
      </c>
      <c r="K15" s="46">
        <v>1</v>
      </c>
      <c r="L15" s="47">
        <v>398</v>
      </c>
      <c r="M15" s="47">
        <v>6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127" t="s">
        <v>34</v>
      </c>
      <c r="B16" s="138" t="s">
        <v>16</v>
      </c>
      <c r="C16" s="134">
        <v>3</v>
      </c>
      <c r="D16" s="133">
        <v>2</v>
      </c>
      <c r="E16" s="133">
        <v>2</v>
      </c>
      <c r="F16" s="133">
        <v>2</v>
      </c>
      <c r="G16" s="133">
        <v>2</v>
      </c>
      <c r="H16" s="137">
        <v>1</v>
      </c>
      <c r="I16" s="47">
        <v>12</v>
      </c>
      <c r="J16" s="47">
        <v>6</v>
      </c>
      <c r="K16" s="46">
        <v>1</v>
      </c>
      <c r="L16" s="47">
        <v>400</v>
      </c>
      <c r="M16" s="47">
        <v>6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127" t="s">
        <v>13</v>
      </c>
      <c r="B17" s="133">
        <v>2</v>
      </c>
      <c r="C17" s="133">
        <v>2</v>
      </c>
      <c r="D17" s="137">
        <v>1</v>
      </c>
      <c r="E17" s="133">
        <v>2</v>
      </c>
      <c r="F17" s="133">
        <v>2</v>
      </c>
      <c r="G17" s="137">
        <v>1</v>
      </c>
      <c r="H17" s="139">
        <v>0</v>
      </c>
      <c r="I17" s="47">
        <v>10</v>
      </c>
      <c r="J17" s="47">
        <v>7</v>
      </c>
      <c r="K17" s="46">
        <v>1</v>
      </c>
      <c r="L17" s="47">
        <v>468</v>
      </c>
      <c r="M17" s="47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127" t="s">
        <v>35</v>
      </c>
      <c r="B18" s="133">
        <v>2</v>
      </c>
      <c r="C18" s="134">
        <v>3</v>
      </c>
      <c r="D18" s="133">
        <v>2</v>
      </c>
      <c r="E18" s="137">
        <v>1</v>
      </c>
      <c r="F18" s="133">
        <v>2</v>
      </c>
      <c r="G18" s="139">
        <v>0</v>
      </c>
      <c r="H18" s="139">
        <v>0</v>
      </c>
      <c r="I18" s="47">
        <v>10</v>
      </c>
      <c r="J18" s="47">
        <v>7</v>
      </c>
      <c r="K18" s="46">
        <v>1</v>
      </c>
      <c r="L18" s="47">
        <v>431</v>
      </c>
      <c r="M18" s="47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127" t="s">
        <v>36</v>
      </c>
      <c r="B19" s="133">
        <v>2</v>
      </c>
      <c r="C19" s="133">
        <v>2</v>
      </c>
      <c r="D19" s="129" t="s">
        <v>16</v>
      </c>
      <c r="E19" s="129" t="s">
        <v>16</v>
      </c>
      <c r="F19" s="129" t="s">
        <v>16</v>
      </c>
      <c r="G19" s="129" t="s">
        <v>16</v>
      </c>
      <c r="H19" s="134">
        <v>3</v>
      </c>
      <c r="I19" s="47">
        <f>SUM(B19:H19)</f>
        <v>7</v>
      </c>
      <c r="J19" s="47">
        <v>3</v>
      </c>
      <c r="K19" s="46">
        <f>SUM(J19/3)</f>
        <v>1</v>
      </c>
      <c r="L19" s="47">
        <v>218</v>
      </c>
      <c r="M19" s="47">
        <f>IF(ISBLANK(B19),0,IF((B19)="NA",0,IF((B19)="Not Used",-10,IF((B19)=1,1,IF((B19)=2,1,IF((B19)=3,1,IF((B19)=0,1,)))))+IF(ISBLANK(C19),0,IF((C19)="NA",0,IF((C19)="Not Used",-10,IF((C19)=1,1,IF((C19)=2,1,IF((C19)=3,1,IF((C19)=0,1,))))))+IF(ISBLANK(D19),0,IF((D19)="NA",0,IF((D19)="Not Used",-10,IF((D19)=1,1,IF((D19)=2,1,IF((D19)=3,1,IF((D19)=0,1,))))))+IF(ISBLANK(E19),0,IF((E19)="NA",0,IF((E19)="Not Used",-10,IF((E19)=1,1,IF((E19)=2,1,IF((E19)=3,1,IF((E19)=0,1,))))))+IF(ISBLANK(F19),0,IF((F19)="NA",0,IF((F19)="Not Used",-10,IF((F19)=1,1,IF((F19)=2,1,IF((F19)=3,1,IF((F19)=0,1,))))))+IF(ISBLANK(G19),0,IF((G19)="NA",0,IF((G19)="Not Used",-10,IF((G19)=1,1,IF((G19)=2,1,IF((G19)=3,1,IF((G19)=0,1,))))))+IF(ISBLANK(H19),0,IF((H19)="NA",0,IF((H19)="Not Used",-10,IF((H19)=1,1,IF((H19)=2,1,IF((H19)=3,1,IF((H19)=0,1,))))))))))))))</f>
        <v>3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127" t="s">
        <v>26</v>
      </c>
      <c r="B20" s="136" t="s">
        <v>16</v>
      </c>
      <c r="C20" s="136" t="s">
        <v>16</v>
      </c>
      <c r="D20" s="136" t="s">
        <v>16</v>
      </c>
      <c r="E20" s="136" t="s">
        <v>16</v>
      </c>
      <c r="F20" s="136" t="s">
        <v>16</v>
      </c>
      <c r="G20" s="133">
        <v>2</v>
      </c>
      <c r="H20" s="133">
        <v>2</v>
      </c>
      <c r="I20" s="47">
        <f>SUM(B20:H20)</f>
        <v>4</v>
      </c>
      <c r="J20" s="47">
        <v>2</v>
      </c>
      <c r="K20" s="46">
        <f>SUM(J20/2)</f>
        <v>1</v>
      </c>
      <c r="L20" s="47">
        <v>128</v>
      </c>
      <c r="M20" s="47">
        <f>IF(ISBLANK(B20),0,IF((B20)="NA",0,IF((B20)="Not Used",-10,IF((B20)=1,1,IF((B20)=2,1,IF((B20)=3,1,IF((B20)=0,1,)))))+IF(ISBLANK(C20),0,IF((C20)="NA",0,IF((C20)="Not Used",-10,IF((C20)=1,1,IF((C20)=2,1,IF((C20)=3,1,IF((C20)=0,1,))))))+IF(ISBLANK(D20),0,IF((D20)="NA",0,IF((D20)="Not Used",-10,IF((D20)=1,1,IF((D20)=2,1,IF((D20)=3,1,IF((D20)=0,1,))))))+IF(ISBLANK(E20),0,IF((E20)="NA",0,IF((E20)="Not Used",-10,IF((E20)=1,1,IF((E20)=2,1,IF((E20)=3,1,IF((E20)=0,1,))))))+IF(ISBLANK(F20),0,IF((F20)="NA",0,IF((F20)="Not Used",-10,IF((F20)=1,1,IF((F20)=2,1,IF((F20)=3,1,IF((F20)=0,1,))))))+IF(ISBLANK(G20),0,IF((G20)="NA",0,IF((G20)="Not Used",-10,IF((G20)=1,1,IF((G20)=2,1,IF((G20)=3,1,IF((G20)=0,1,))))))+IF(ISBLANK(H20),0,IF((H20)="NA",0,IF((H20)="Not Used",-10,IF((H20)=1,1,IF((H20)=2,1,IF((H20)=3,1,IF((H20)=0,1,))))))))))))))</f>
        <v>2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127" t="s">
        <v>29</v>
      </c>
      <c r="B21" s="129" t="s">
        <v>16</v>
      </c>
      <c r="C21" s="129" t="s">
        <v>16</v>
      </c>
      <c r="D21" s="134">
        <v>3</v>
      </c>
      <c r="E21" s="129" t="s">
        <v>16</v>
      </c>
      <c r="F21" s="129" t="s">
        <v>16</v>
      </c>
      <c r="G21" s="129" t="s">
        <v>16</v>
      </c>
      <c r="H21" s="129" t="s">
        <v>16</v>
      </c>
      <c r="I21" s="47">
        <f>SUM(B21:H21)</f>
        <v>3</v>
      </c>
      <c r="J21" s="47">
        <v>1</v>
      </c>
      <c r="K21" s="46">
        <f>SUM(J21/1)</f>
        <v>1</v>
      </c>
      <c r="L21" s="47">
        <v>100</v>
      </c>
      <c r="M21" s="47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1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 x14ac:dyDescent="0.25">
      <c r="A22" s="17"/>
      <c r="B22" s="12">
        <f t="shared" ref="B22:J22" si="0">SUM(B6:B21)</f>
        <v>26</v>
      </c>
      <c r="C22" s="12">
        <f t="shared" si="0"/>
        <v>39</v>
      </c>
      <c r="D22" s="12">
        <f t="shared" si="0"/>
        <v>34</v>
      </c>
      <c r="E22" s="12">
        <f t="shared" si="0"/>
        <v>31</v>
      </c>
      <c r="F22" s="12">
        <f t="shared" si="0"/>
        <v>30</v>
      </c>
      <c r="G22" s="12">
        <f t="shared" si="0"/>
        <v>28</v>
      </c>
      <c r="H22" s="12">
        <f t="shared" si="0"/>
        <v>29</v>
      </c>
      <c r="I22" s="12">
        <f t="shared" si="0"/>
        <v>217</v>
      </c>
      <c r="J22" s="12">
        <f t="shared" si="0"/>
        <v>93</v>
      </c>
      <c r="K22" s="12"/>
      <c r="L22" s="12">
        <f>SUM(L6:L21)</f>
        <v>7672</v>
      </c>
      <c r="M22" s="12">
        <f>SUM(M6:M21)</f>
        <v>93</v>
      </c>
    </row>
    <row r="23" spans="1:26" ht="24" customHeight="1" x14ac:dyDescent="0.35">
      <c r="A23" s="18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</row>
    <row r="24" spans="1:26" ht="24" customHeight="1" x14ac:dyDescent="0.25">
      <c r="A24" s="17"/>
      <c r="B24" s="135" t="s">
        <v>141</v>
      </c>
      <c r="C24" s="135" t="s">
        <v>142</v>
      </c>
      <c r="D24" s="135" t="s">
        <v>143</v>
      </c>
      <c r="E24" s="135" t="s">
        <v>144</v>
      </c>
      <c r="F24" s="135" t="s">
        <v>145</v>
      </c>
      <c r="G24" s="135" t="s">
        <v>146</v>
      </c>
      <c r="H24" s="135" t="s">
        <v>147</v>
      </c>
      <c r="I24" s="135" t="s">
        <v>148</v>
      </c>
      <c r="J24" s="135" t="s">
        <v>151</v>
      </c>
      <c r="K24" s="20"/>
      <c r="L24" s="20"/>
      <c r="M24" s="20"/>
    </row>
    <row r="25" spans="1:26" ht="24" customHeight="1" x14ac:dyDescent="0.25">
      <c r="A25" s="17" t="s">
        <v>150</v>
      </c>
      <c r="B25" s="20">
        <v>208</v>
      </c>
      <c r="C25" s="20">
        <v>102</v>
      </c>
      <c r="D25" s="20">
        <v>99</v>
      </c>
      <c r="E25" s="20">
        <v>104</v>
      </c>
      <c r="F25" s="20">
        <v>94</v>
      </c>
      <c r="G25" s="20">
        <v>101</v>
      </c>
      <c r="H25" s="20" t="s">
        <v>16</v>
      </c>
      <c r="I25" s="20">
        <v>99</v>
      </c>
      <c r="J25" s="20">
        <f>SUM(B25:I25)</f>
        <v>807</v>
      </c>
      <c r="K25" s="20"/>
      <c r="L25" s="20"/>
      <c r="M25" s="20"/>
    </row>
    <row r="26" spans="1:26" ht="24" customHeight="1" x14ac:dyDescent="0.25">
      <c r="A26" s="17" t="s">
        <v>149</v>
      </c>
      <c r="B26" s="20">
        <v>210</v>
      </c>
      <c r="C26" s="20">
        <v>105</v>
      </c>
      <c r="D26" s="20">
        <v>105</v>
      </c>
      <c r="E26" s="20">
        <v>105</v>
      </c>
      <c r="F26" s="20">
        <v>105</v>
      </c>
      <c r="G26" s="20">
        <v>105</v>
      </c>
      <c r="H26" s="20" t="s">
        <v>16</v>
      </c>
      <c r="I26" s="20">
        <v>105</v>
      </c>
      <c r="J26" s="20">
        <f>SUM(B26:I26)</f>
        <v>840</v>
      </c>
      <c r="K26" s="20"/>
      <c r="L26" s="20"/>
      <c r="M26" s="20"/>
    </row>
    <row r="27" spans="1:26" ht="24" customHeight="1" x14ac:dyDescent="0.25">
      <c r="A27" s="17"/>
      <c r="B27" s="132">
        <f>(B25/B26)</f>
        <v>0.99047619047619051</v>
      </c>
      <c r="C27" s="132">
        <f t="shared" ref="C27:J27" si="1">(C25/C26)</f>
        <v>0.97142857142857142</v>
      </c>
      <c r="D27" s="132">
        <f t="shared" si="1"/>
        <v>0.94285714285714284</v>
      </c>
      <c r="E27" s="132">
        <f t="shared" si="1"/>
        <v>0.99047619047619051</v>
      </c>
      <c r="F27" s="132">
        <f t="shared" si="1"/>
        <v>0.89523809523809528</v>
      </c>
      <c r="G27" s="132">
        <f t="shared" si="1"/>
        <v>0.96190476190476193</v>
      </c>
      <c r="H27" s="132" t="s">
        <v>16</v>
      </c>
      <c r="I27" s="132">
        <f t="shared" si="1"/>
        <v>0.94285714285714284</v>
      </c>
      <c r="J27" s="132">
        <f t="shared" si="1"/>
        <v>0.96071428571428574</v>
      </c>
      <c r="K27" s="21"/>
      <c r="L27" s="21"/>
      <c r="M27" s="21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6:M21">
    <sortCondition descending="1" ref="I6:I21"/>
    <sortCondition descending="1" ref="L6:L21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2" zoomScale="75" zoomScaleNormal="75" workbookViewId="0">
      <selection activeCell="A6" sqref="A6:A21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139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127" t="s">
        <v>12</v>
      </c>
      <c r="B6" s="134">
        <v>3</v>
      </c>
      <c r="C6" s="134">
        <v>3</v>
      </c>
      <c r="D6" s="134">
        <v>3</v>
      </c>
      <c r="E6" s="134">
        <v>3</v>
      </c>
      <c r="F6" s="134">
        <v>3</v>
      </c>
      <c r="G6" s="134">
        <v>3</v>
      </c>
      <c r="H6" s="134">
        <v>3</v>
      </c>
      <c r="I6" s="47">
        <v>21</v>
      </c>
      <c r="J6" s="47">
        <v>7</v>
      </c>
      <c r="K6" s="46">
        <v>1</v>
      </c>
      <c r="L6" s="47">
        <v>700</v>
      </c>
      <c r="M6" s="47"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29">
        <v>3</v>
      </c>
      <c r="C7" s="30">
        <v>2</v>
      </c>
      <c r="D7" s="29">
        <v>3</v>
      </c>
      <c r="E7" s="30">
        <v>2</v>
      </c>
      <c r="F7" s="29">
        <v>3</v>
      </c>
      <c r="G7" s="29">
        <v>3</v>
      </c>
      <c r="H7" s="29">
        <v>3</v>
      </c>
      <c r="I7" s="31">
        <f>SUM(B7:H7)</f>
        <v>19</v>
      </c>
      <c r="J7" s="31">
        <v>7</v>
      </c>
      <c r="K7" s="32">
        <f>SUM(J7/7)</f>
        <v>1</v>
      </c>
      <c r="L7" s="31">
        <v>631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127" t="s">
        <v>48</v>
      </c>
      <c r="B8" s="133">
        <v>2</v>
      </c>
      <c r="C8" s="133">
        <v>2</v>
      </c>
      <c r="D8" s="134">
        <v>3</v>
      </c>
      <c r="E8" s="134">
        <v>3</v>
      </c>
      <c r="F8" s="134">
        <v>3</v>
      </c>
      <c r="G8" s="134">
        <v>3</v>
      </c>
      <c r="H8" s="134">
        <v>3</v>
      </c>
      <c r="I8" s="47">
        <v>19</v>
      </c>
      <c r="J8" s="47">
        <v>7</v>
      </c>
      <c r="K8" s="46">
        <v>1</v>
      </c>
      <c r="L8" s="47">
        <v>631</v>
      </c>
      <c r="M8" s="47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18</v>
      </c>
      <c r="B9" s="29">
        <v>3</v>
      </c>
      <c r="C9" s="30">
        <v>2</v>
      </c>
      <c r="D9" s="29">
        <v>3</v>
      </c>
      <c r="E9" s="29">
        <v>3</v>
      </c>
      <c r="F9" s="30">
        <v>2</v>
      </c>
      <c r="G9" s="29">
        <v>3</v>
      </c>
      <c r="H9" s="29">
        <v>3</v>
      </c>
      <c r="I9" s="31">
        <f>SUM(B9:H9)</f>
        <v>19</v>
      </c>
      <c r="J9" s="31">
        <v>7</v>
      </c>
      <c r="K9" s="32">
        <f>SUM(J9/7)</f>
        <v>1</v>
      </c>
      <c r="L9" s="31">
        <v>624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127" t="s">
        <v>33</v>
      </c>
      <c r="B10" s="137">
        <v>1</v>
      </c>
      <c r="C10" s="134">
        <v>3</v>
      </c>
      <c r="D10" s="134">
        <v>3</v>
      </c>
      <c r="E10" s="133">
        <v>2</v>
      </c>
      <c r="F10" s="134">
        <v>3</v>
      </c>
      <c r="G10" s="134">
        <v>3</v>
      </c>
      <c r="H10" s="134">
        <v>3</v>
      </c>
      <c r="I10" s="47">
        <v>18</v>
      </c>
      <c r="J10" s="47">
        <v>7</v>
      </c>
      <c r="K10" s="46">
        <v>1</v>
      </c>
      <c r="L10" s="47">
        <v>609</v>
      </c>
      <c r="M10" s="47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21</v>
      </c>
      <c r="B11" s="29">
        <v>3</v>
      </c>
      <c r="C11" s="30">
        <v>2</v>
      </c>
      <c r="D11" s="30">
        <v>2</v>
      </c>
      <c r="E11" s="29">
        <v>3</v>
      </c>
      <c r="F11" s="33">
        <v>1</v>
      </c>
      <c r="G11" s="29">
        <v>3</v>
      </c>
      <c r="H11" s="29">
        <v>3</v>
      </c>
      <c r="I11" s="31">
        <f>SUM(B11:H11)</f>
        <v>17</v>
      </c>
      <c r="J11" s="31">
        <v>7</v>
      </c>
      <c r="K11" s="32">
        <f>SUM(J11/7)</f>
        <v>1</v>
      </c>
      <c r="L11" s="31">
        <v>587</v>
      </c>
      <c r="M11" s="31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127" t="s">
        <v>34</v>
      </c>
      <c r="B12" s="138" t="s">
        <v>16</v>
      </c>
      <c r="C12" s="134">
        <v>3</v>
      </c>
      <c r="D12" s="134">
        <v>3</v>
      </c>
      <c r="E12" s="133">
        <v>2</v>
      </c>
      <c r="F12" s="134">
        <v>3</v>
      </c>
      <c r="G12" s="134">
        <v>3</v>
      </c>
      <c r="H12" s="134">
        <v>3</v>
      </c>
      <c r="I12" s="47">
        <v>17</v>
      </c>
      <c r="J12" s="47">
        <v>6</v>
      </c>
      <c r="K12" s="46">
        <v>1</v>
      </c>
      <c r="L12" s="47">
        <v>570</v>
      </c>
      <c r="M12" s="47">
        <v>6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127" t="s">
        <v>35</v>
      </c>
      <c r="B13" s="137">
        <v>1</v>
      </c>
      <c r="C13" s="134">
        <v>3</v>
      </c>
      <c r="D13" s="134">
        <v>3</v>
      </c>
      <c r="E13" s="133">
        <v>2</v>
      </c>
      <c r="F13" s="134">
        <v>3</v>
      </c>
      <c r="G13" s="134">
        <v>3</v>
      </c>
      <c r="H13" s="133">
        <v>2</v>
      </c>
      <c r="I13" s="47">
        <v>17</v>
      </c>
      <c r="J13" s="47">
        <v>7</v>
      </c>
      <c r="K13" s="46">
        <v>1</v>
      </c>
      <c r="L13" s="47">
        <v>568</v>
      </c>
      <c r="M13" s="47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152</v>
      </c>
      <c r="B14" s="29">
        <v>3</v>
      </c>
      <c r="C14" s="30">
        <v>2</v>
      </c>
      <c r="D14" s="30">
        <v>2</v>
      </c>
      <c r="E14" s="29">
        <v>3</v>
      </c>
      <c r="F14" s="33">
        <v>1</v>
      </c>
      <c r="G14" s="29">
        <v>3</v>
      </c>
      <c r="H14" s="30">
        <v>2</v>
      </c>
      <c r="I14" s="31">
        <f>SUM(B14:H14)</f>
        <v>16</v>
      </c>
      <c r="J14" s="31">
        <v>7</v>
      </c>
      <c r="K14" s="32">
        <f>SUM(J14/7)</f>
        <v>1</v>
      </c>
      <c r="L14" s="31">
        <v>554</v>
      </c>
      <c r="M14" s="31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39</v>
      </c>
      <c r="B15" s="29">
        <v>3</v>
      </c>
      <c r="C15" s="30">
        <v>2</v>
      </c>
      <c r="D15" s="30">
        <v>2</v>
      </c>
      <c r="E15" s="29">
        <v>3</v>
      </c>
      <c r="F15" s="30">
        <v>2</v>
      </c>
      <c r="G15" s="30">
        <v>2</v>
      </c>
      <c r="H15" s="30">
        <v>2</v>
      </c>
      <c r="I15" s="31">
        <f>SUM(B15:H15)</f>
        <v>16</v>
      </c>
      <c r="J15" s="31">
        <v>7</v>
      </c>
      <c r="K15" s="32">
        <f>SUM(J15/7)</f>
        <v>1</v>
      </c>
      <c r="L15" s="31">
        <v>534</v>
      </c>
      <c r="M15" s="31">
        <f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127" t="s">
        <v>30</v>
      </c>
      <c r="B16" s="133">
        <v>2</v>
      </c>
      <c r="C16" s="138" t="s">
        <v>16</v>
      </c>
      <c r="D16" s="138" t="s">
        <v>16</v>
      </c>
      <c r="E16" s="134">
        <v>3</v>
      </c>
      <c r="F16" s="134">
        <v>3</v>
      </c>
      <c r="G16" s="134">
        <v>3</v>
      </c>
      <c r="H16" s="134">
        <v>3</v>
      </c>
      <c r="I16" s="47">
        <v>14</v>
      </c>
      <c r="J16" s="47">
        <v>5</v>
      </c>
      <c r="K16" s="46">
        <v>1</v>
      </c>
      <c r="L16" s="47">
        <v>463</v>
      </c>
      <c r="M16" s="47">
        <v>5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127" t="s">
        <v>23</v>
      </c>
      <c r="B17" s="138" t="s">
        <v>16</v>
      </c>
      <c r="C17" s="138" t="s">
        <v>16</v>
      </c>
      <c r="D17" s="138" t="s">
        <v>16</v>
      </c>
      <c r="E17" s="133">
        <v>2</v>
      </c>
      <c r="F17" s="134">
        <v>3</v>
      </c>
      <c r="G17" s="134">
        <v>3</v>
      </c>
      <c r="H17" s="134">
        <v>3</v>
      </c>
      <c r="I17" s="47">
        <v>11</v>
      </c>
      <c r="J17" s="47">
        <v>4</v>
      </c>
      <c r="K17" s="46">
        <v>1</v>
      </c>
      <c r="L17" s="47">
        <v>390</v>
      </c>
      <c r="M17" s="47">
        <v>4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127" t="s">
        <v>36</v>
      </c>
      <c r="B18" s="133">
        <v>2</v>
      </c>
      <c r="C18" s="129" t="s">
        <v>16</v>
      </c>
      <c r="D18" s="129" t="s">
        <v>16</v>
      </c>
      <c r="E18" s="134">
        <v>3</v>
      </c>
      <c r="F18" s="133">
        <v>2</v>
      </c>
      <c r="G18" s="129" t="s">
        <v>16</v>
      </c>
      <c r="H18" s="129" t="s">
        <v>16</v>
      </c>
      <c r="I18" s="47">
        <f>SUM(B18:H18)</f>
        <v>7</v>
      </c>
      <c r="J18" s="47">
        <v>3</v>
      </c>
      <c r="K18" s="46">
        <f>SUM(J18/3)</f>
        <v>1</v>
      </c>
      <c r="L18" s="47">
        <v>261</v>
      </c>
      <c r="M18" s="47">
        <f>IF(ISBLANK(B18),0,IF((B18)="NA",0,IF((B18)="Not Used",-10,IF((B18)=1,1,IF((B18)=2,1,IF((B18)=3,1,IF((B18)=0,1,)))))+IF(ISBLANK(C18),0,IF((C18)="NA",0,IF((C18)="Not Used",-10,IF((C18)=1,1,IF((C18)=2,1,IF((C18)=3,1,IF((C18)=0,1,))))))+IF(ISBLANK(D18),0,IF((D18)="NA",0,IF((D18)="Not Used",-10,IF((D18)=1,1,IF((D18)=2,1,IF((D18)=3,1,IF((D18)=0,1,))))))+IF(ISBLANK(E18),0,IF((E18)="NA",0,IF((E18)="Not Used",-10,IF((E18)=1,1,IF((E18)=2,1,IF((E18)=3,1,IF((E18)=0,1,))))))+IF(ISBLANK(F18),0,IF((F18)="NA",0,IF((F18)="Not Used",-10,IF((F18)=1,1,IF((F18)=2,1,IF((F18)=3,1,IF((F18)=0,1,))))))+IF(ISBLANK(G18),0,IF((G18)="NA",0,IF((G18)="Not Used",-10,IF((G18)=1,1,IF((G18)=2,1,IF((G18)=3,1,IF((G18)=0,1,))))))+IF(ISBLANK(H18),0,IF((H18)="NA",0,IF((H18)="Not Used",-10,IF((H18)=1,1,IF((H18)=2,1,IF((H18)=3,1,IF((H18)=0,1,))))))))))))))</f>
        <v>3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127" t="s">
        <v>22</v>
      </c>
      <c r="B19" s="138" t="s">
        <v>16</v>
      </c>
      <c r="C19" s="138" t="s">
        <v>16</v>
      </c>
      <c r="D19" s="138" t="s">
        <v>16</v>
      </c>
      <c r="E19" s="134">
        <v>3</v>
      </c>
      <c r="F19" s="134">
        <v>3</v>
      </c>
      <c r="G19" s="138" t="s">
        <v>16</v>
      </c>
      <c r="H19" s="138" t="s">
        <v>16</v>
      </c>
      <c r="I19" s="47">
        <v>6</v>
      </c>
      <c r="J19" s="47">
        <v>2</v>
      </c>
      <c r="K19" s="46">
        <v>1</v>
      </c>
      <c r="L19" s="47">
        <v>200</v>
      </c>
      <c r="M19" s="47">
        <v>2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127" t="s">
        <v>31</v>
      </c>
      <c r="B20" s="129" t="s">
        <v>16</v>
      </c>
      <c r="C20" s="134">
        <v>3</v>
      </c>
      <c r="D20" s="129" t="s">
        <v>16</v>
      </c>
      <c r="E20" s="129" t="s">
        <v>16</v>
      </c>
      <c r="F20" s="129" t="s">
        <v>16</v>
      </c>
      <c r="G20" s="129" t="s">
        <v>16</v>
      </c>
      <c r="H20" s="129" t="s">
        <v>16</v>
      </c>
      <c r="I20" s="47">
        <f>SUM(B20:H20)</f>
        <v>3</v>
      </c>
      <c r="J20" s="47">
        <v>1</v>
      </c>
      <c r="K20" s="46">
        <f>SUM(J20/1)</f>
        <v>1</v>
      </c>
      <c r="L20" s="47">
        <v>100</v>
      </c>
      <c r="M20" s="47">
        <f>IF(ISBLANK(B20),0,IF((B20)="NA",0,IF((B20)="Not Used",-10,IF((B20)=1,1,IF((B20)=2,1,IF((B20)=3,1,IF((B20)=0,1,)))))+IF(ISBLANK(C20),0,IF((C20)="NA",0,IF((C20)="Not Used",-10,IF((C20)=1,1,IF((C20)=2,1,IF((C20)=3,1,IF((C20)=0,1,))))))+IF(ISBLANK(D20),0,IF((D20)="NA",0,IF((D20)="Not Used",-10,IF((D20)=1,1,IF((D20)=2,1,IF((D20)=3,1,IF((D20)=0,1,))))))+IF(ISBLANK(E20),0,IF((E20)="NA",0,IF((E20)="Not Used",-10,IF((E20)=1,1,IF((E20)=2,1,IF((E20)=3,1,IF((E20)=0,1,))))))+IF(ISBLANK(F20),0,IF((F20)="NA",0,IF((F20)="Not Used",-10,IF((F20)=1,1,IF((F20)=2,1,IF((F20)=3,1,IF((F20)=0,1,))))))+IF(ISBLANK(G20),0,IF((G20)="NA",0,IF((G20)="Not Used",-10,IF((G20)=1,1,IF((G20)=2,1,IF((G20)=3,1,IF((G20)=0,1,))))))+IF(ISBLANK(H20),0,IF((H20)="NA",0,IF((H20)="Not Used",-10,IF((H20)=1,1,IF((H20)=2,1,IF((H20)=3,1,IF((H20)=0,1,))))))))))))))</f>
        <v>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127" t="s">
        <v>26</v>
      </c>
      <c r="B21" s="133">
        <v>2</v>
      </c>
      <c r="C21" s="136" t="s">
        <v>16</v>
      </c>
      <c r="D21" s="136" t="s">
        <v>16</v>
      </c>
      <c r="E21" s="136" t="s">
        <v>16</v>
      </c>
      <c r="F21" s="136" t="s">
        <v>16</v>
      </c>
      <c r="G21" s="136" t="s">
        <v>16</v>
      </c>
      <c r="H21" s="136" t="s">
        <v>16</v>
      </c>
      <c r="I21" s="47">
        <f>SUM(B21:H21)</f>
        <v>2</v>
      </c>
      <c r="J21" s="47">
        <v>1</v>
      </c>
      <c r="K21" s="46">
        <f>SUM(J21/1)</f>
        <v>1</v>
      </c>
      <c r="L21" s="47">
        <v>81</v>
      </c>
      <c r="M21" s="47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1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 x14ac:dyDescent="0.25">
      <c r="A22" s="17"/>
      <c r="B22" s="12">
        <f t="shared" ref="B22:J22" si="0">SUM(B6:B17)</f>
        <v>24</v>
      </c>
      <c r="C22" s="12">
        <f t="shared" si="0"/>
        <v>24</v>
      </c>
      <c r="D22" s="12">
        <f t="shared" si="0"/>
        <v>27</v>
      </c>
      <c r="E22" s="12">
        <f t="shared" si="0"/>
        <v>31</v>
      </c>
      <c r="F22" s="12">
        <f t="shared" si="0"/>
        <v>30</v>
      </c>
      <c r="G22" s="12">
        <f t="shared" si="0"/>
        <v>35</v>
      </c>
      <c r="H22" s="12">
        <f t="shared" si="0"/>
        <v>33</v>
      </c>
      <c r="I22" s="12">
        <f t="shared" si="0"/>
        <v>204</v>
      </c>
      <c r="J22" s="12">
        <f t="shared" si="0"/>
        <v>78</v>
      </c>
      <c r="K22" s="12"/>
      <c r="L22" s="12">
        <f>SUM(L6:L17)</f>
        <v>6861</v>
      </c>
      <c r="M22" s="12">
        <f>SUM(M6:M17)</f>
        <v>78</v>
      </c>
    </row>
    <row r="23" spans="1:26" ht="24" customHeight="1" x14ac:dyDescent="0.35">
      <c r="A23" s="18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</row>
    <row r="24" spans="1:26" ht="24" customHeight="1" x14ac:dyDescent="0.25">
      <c r="A24" s="17"/>
      <c r="B24" s="135" t="s">
        <v>141</v>
      </c>
      <c r="C24" s="135" t="s">
        <v>142</v>
      </c>
      <c r="D24" s="135" t="s">
        <v>143</v>
      </c>
      <c r="E24" s="135" t="s">
        <v>144</v>
      </c>
      <c r="F24" s="135" t="s">
        <v>145</v>
      </c>
      <c r="G24" s="135" t="s">
        <v>146</v>
      </c>
      <c r="H24" s="135" t="s">
        <v>147</v>
      </c>
      <c r="I24" s="135" t="s">
        <v>148</v>
      </c>
      <c r="J24" s="135" t="s">
        <v>151</v>
      </c>
      <c r="K24" s="20"/>
      <c r="L24" s="20"/>
      <c r="M24" s="20"/>
    </row>
    <row r="25" spans="1:26" ht="24" customHeight="1" x14ac:dyDescent="0.25">
      <c r="A25" s="17" t="s">
        <v>150</v>
      </c>
      <c r="B25" s="20">
        <v>206</v>
      </c>
      <c r="C25" s="20">
        <v>102</v>
      </c>
      <c r="D25" s="20">
        <v>105</v>
      </c>
      <c r="E25" s="20">
        <v>99</v>
      </c>
      <c r="F25" s="20">
        <v>100</v>
      </c>
      <c r="G25" s="20">
        <v>102</v>
      </c>
      <c r="H25" s="20" t="s">
        <v>16</v>
      </c>
      <c r="I25" s="20">
        <v>104</v>
      </c>
      <c r="J25" s="20">
        <f>SUM(B25:I25)</f>
        <v>818</v>
      </c>
      <c r="K25" s="20"/>
      <c r="L25" s="20"/>
      <c r="M25" s="20"/>
    </row>
    <row r="26" spans="1:26" ht="24" customHeight="1" x14ac:dyDescent="0.25">
      <c r="A26" s="17" t="s">
        <v>149</v>
      </c>
      <c r="B26" s="20">
        <v>210</v>
      </c>
      <c r="C26" s="20">
        <v>105</v>
      </c>
      <c r="D26" s="20">
        <v>105</v>
      </c>
      <c r="E26" s="20">
        <v>105</v>
      </c>
      <c r="F26" s="20">
        <v>105</v>
      </c>
      <c r="G26" s="20">
        <v>105</v>
      </c>
      <c r="H26" s="20" t="s">
        <v>16</v>
      </c>
      <c r="I26" s="20">
        <v>105</v>
      </c>
      <c r="J26" s="20">
        <f>SUM(B26:I26)</f>
        <v>840</v>
      </c>
      <c r="K26" s="20"/>
      <c r="L26" s="20"/>
      <c r="M26" s="20"/>
    </row>
    <row r="27" spans="1:26" ht="24" customHeight="1" x14ac:dyDescent="0.25">
      <c r="A27" s="17"/>
      <c r="B27" s="132">
        <f>(B25/B26)</f>
        <v>0.98095238095238091</v>
      </c>
      <c r="C27" s="132">
        <f t="shared" ref="C27:J27" si="1">(C25/C26)</f>
        <v>0.97142857142857142</v>
      </c>
      <c r="D27" s="132">
        <f t="shared" si="1"/>
        <v>1</v>
      </c>
      <c r="E27" s="132">
        <f t="shared" si="1"/>
        <v>0.94285714285714284</v>
      </c>
      <c r="F27" s="132">
        <f t="shared" si="1"/>
        <v>0.95238095238095233</v>
      </c>
      <c r="G27" s="132">
        <f t="shared" si="1"/>
        <v>0.97142857142857142</v>
      </c>
      <c r="H27" s="132" t="s">
        <v>16</v>
      </c>
      <c r="I27" s="132">
        <f t="shared" si="1"/>
        <v>0.99047619047619051</v>
      </c>
      <c r="J27" s="132">
        <f t="shared" si="1"/>
        <v>0.97380952380952379</v>
      </c>
      <c r="K27" s="21"/>
      <c r="L27" s="21"/>
      <c r="M27" s="21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6:M21">
    <sortCondition descending="1" ref="I6:I21"/>
    <sortCondition descending="1" ref="L6:L21"/>
    <sortCondition ref="A6:A21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2"/>
  <sheetViews>
    <sheetView showGridLines="0" topLeftCell="A2" zoomScale="75" zoomScaleNormal="75" workbookViewId="0">
      <selection activeCell="I14" sqref="I1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>SUM(B6:H6)</f>
        <v>21</v>
      </c>
      <c r="J6" s="31">
        <v>7</v>
      </c>
      <c r="K6" s="32">
        <f>SUM(J6/7)</f>
        <v>1</v>
      </c>
      <c r="L6" s="31">
        <v>700</v>
      </c>
      <c r="M6" s="31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30">
        <v>2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f>SUM(B7:H7)</f>
        <v>20</v>
      </c>
      <c r="J7" s="31">
        <v>7</v>
      </c>
      <c r="K7" s="32">
        <f>SUM(J7/7)</f>
        <v>1</v>
      </c>
      <c r="L7" s="31">
        <v>660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30</v>
      </c>
      <c r="B8" s="29">
        <v>3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30">
        <v>2</v>
      </c>
      <c r="I8" s="31">
        <v>20</v>
      </c>
      <c r="J8" s="31">
        <v>7</v>
      </c>
      <c r="K8" s="32">
        <v>1</v>
      </c>
      <c r="L8" s="31">
        <v>658</v>
      </c>
      <c r="M8" s="31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37</v>
      </c>
      <c r="B9" s="29">
        <v>3</v>
      </c>
      <c r="C9" s="29">
        <v>3</v>
      </c>
      <c r="D9" s="33">
        <v>1</v>
      </c>
      <c r="E9" s="29">
        <v>3</v>
      </c>
      <c r="F9" s="29">
        <v>3</v>
      </c>
      <c r="G9" s="29">
        <v>3</v>
      </c>
      <c r="H9" s="29">
        <v>3</v>
      </c>
      <c r="I9" s="31">
        <f>SUM(B9:H9)</f>
        <v>19</v>
      </c>
      <c r="J9" s="31">
        <v>7</v>
      </c>
      <c r="K9" s="32">
        <f>SUM(J9/7)</f>
        <v>1</v>
      </c>
      <c r="L9" s="31">
        <v>684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19</v>
      </c>
      <c r="B10" s="29">
        <v>3</v>
      </c>
      <c r="C10" s="29">
        <v>3</v>
      </c>
      <c r="D10" s="29">
        <v>3</v>
      </c>
      <c r="E10" s="30">
        <v>2</v>
      </c>
      <c r="F10" s="29">
        <v>3</v>
      </c>
      <c r="G10" s="29">
        <v>3</v>
      </c>
      <c r="H10" s="30">
        <v>2</v>
      </c>
      <c r="I10" s="31">
        <v>19</v>
      </c>
      <c r="J10" s="31">
        <v>7</v>
      </c>
      <c r="K10" s="32">
        <v>1</v>
      </c>
      <c r="L10" s="31">
        <v>674</v>
      </c>
      <c r="M10" s="31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23</v>
      </c>
      <c r="B11" s="29">
        <v>3</v>
      </c>
      <c r="C11" s="29">
        <v>3</v>
      </c>
      <c r="D11" s="29">
        <v>3</v>
      </c>
      <c r="E11" s="30">
        <v>2</v>
      </c>
      <c r="F11" s="29">
        <v>3</v>
      </c>
      <c r="G11" s="29">
        <v>3</v>
      </c>
      <c r="H11" s="30">
        <v>2</v>
      </c>
      <c r="I11" s="31">
        <v>19</v>
      </c>
      <c r="J11" s="31">
        <v>7</v>
      </c>
      <c r="K11" s="32">
        <v>1</v>
      </c>
      <c r="L11" s="31">
        <v>662</v>
      </c>
      <c r="M11" s="31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15</v>
      </c>
      <c r="B12" s="30">
        <v>2</v>
      </c>
      <c r="C12" s="29">
        <v>3</v>
      </c>
      <c r="D12" s="29">
        <v>3</v>
      </c>
      <c r="E12" s="29">
        <v>3</v>
      </c>
      <c r="F12" s="29">
        <v>3</v>
      </c>
      <c r="G12" s="29">
        <v>3</v>
      </c>
      <c r="H12" s="30">
        <v>2</v>
      </c>
      <c r="I12" s="31">
        <f>SUM(B12:H12)</f>
        <v>19</v>
      </c>
      <c r="J12" s="31">
        <v>7</v>
      </c>
      <c r="K12" s="32">
        <f>SUM(J12/7)</f>
        <v>1</v>
      </c>
      <c r="L12" s="31">
        <v>628</v>
      </c>
      <c r="M12" s="31">
        <f>IF(ISBLANK(B12),0,IF((B12)="NA",0,IF((B12)="Not Used",-10,IF((B12)=1,1,IF((B12)=2,1,IF((B12)=3,1,IF((B12)=0,1,)))))+IF(ISBLANK(C12),0,IF((C12)="NA",0,IF((C12)="Not Used",-10,IF((C12)=1,1,IF((C12)=2,1,IF((C12)=3,1,IF((C12)=0,1,))))))+IF(ISBLANK(D12),0,IF((D12)="NA",0,IF((D12)="Not Used",-10,IF((D12)=1,1,IF((D12)=2,1,IF((D12)=3,1,IF((D12)=0,1,))))))+IF(ISBLANK(E12),0,IF((E12)="NA",0,IF((E12)="Not Used",-10,IF((E12)=1,1,IF((E12)=2,1,IF((E12)=3,1,IF((E12)=0,1,))))))+IF(ISBLANK(F12),0,IF((F12)="NA",0,IF((F12)="Not Used",-10,IF((F12)=1,1,IF((F12)=2,1,IF((F12)=3,1,IF((F12)=0,1,))))))+IF(ISBLANK(G12),0,IF((G12)="NA",0,IF((G12)="Not Used",-10,IF((G12)=1,1,IF((G12)=2,1,IF((G12)=3,1,IF((G12)=0,1,))))))+IF(ISBLANK(H12),0,IF((H12)="NA",0,IF((H12)="Not Used",-10,IF((H12)=1,1,IF((H12)=2,1,IF((H12)=3,1,IF((H12)=0,1,))))))))))))))</f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17</v>
      </c>
      <c r="B13" s="30">
        <v>2</v>
      </c>
      <c r="C13" s="29">
        <v>3</v>
      </c>
      <c r="D13" s="29">
        <v>3</v>
      </c>
      <c r="E13" s="29">
        <v>3</v>
      </c>
      <c r="F13" s="29">
        <v>3</v>
      </c>
      <c r="G13" s="29">
        <v>3</v>
      </c>
      <c r="H13" s="30">
        <v>2</v>
      </c>
      <c r="I13" s="31">
        <f>SUM(B13:H13)</f>
        <v>19</v>
      </c>
      <c r="J13" s="31">
        <v>7</v>
      </c>
      <c r="K13" s="32">
        <f>SUM(J13/7)</f>
        <v>1</v>
      </c>
      <c r="L13" s="31">
        <v>616</v>
      </c>
      <c r="M13" s="31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134</v>
      </c>
      <c r="B14" s="29">
        <v>3</v>
      </c>
      <c r="C14" s="29">
        <v>3</v>
      </c>
      <c r="D14" s="29">
        <v>3</v>
      </c>
      <c r="E14" s="29">
        <v>3</v>
      </c>
      <c r="F14" s="30">
        <v>2</v>
      </c>
      <c r="G14" s="29">
        <v>3</v>
      </c>
      <c r="H14" s="33">
        <v>1</v>
      </c>
      <c r="I14" s="31">
        <f>SUM(B14:H14)</f>
        <v>18</v>
      </c>
      <c r="J14" s="31">
        <v>7</v>
      </c>
      <c r="K14" s="32">
        <f>SUM(J14/7)</f>
        <v>1</v>
      </c>
      <c r="L14" s="31">
        <v>633</v>
      </c>
      <c r="M14" s="31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45</v>
      </c>
      <c r="B15" s="30">
        <v>2</v>
      </c>
      <c r="C15" s="29">
        <v>3</v>
      </c>
      <c r="D15" s="29">
        <v>3</v>
      </c>
      <c r="E15" s="29">
        <v>3</v>
      </c>
      <c r="F15" s="29">
        <v>3</v>
      </c>
      <c r="G15" s="30">
        <v>2</v>
      </c>
      <c r="H15" s="30">
        <v>2</v>
      </c>
      <c r="I15" s="31">
        <f>SUM(B15:H15)</f>
        <v>18</v>
      </c>
      <c r="J15" s="31">
        <v>7</v>
      </c>
      <c r="K15" s="32">
        <f>SUM(J15/7)</f>
        <v>1</v>
      </c>
      <c r="L15" s="31">
        <v>612</v>
      </c>
      <c r="M15" s="31">
        <f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35</v>
      </c>
      <c r="B16" s="29">
        <v>3</v>
      </c>
      <c r="C16" s="29">
        <v>3</v>
      </c>
      <c r="D16" s="29">
        <v>3</v>
      </c>
      <c r="E16" s="30">
        <v>2</v>
      </c>
      <c r="F16" s="29">
        <v>3</v>
      </c>
      <c r="G16" s="30">
        <v>2</v>
      </c>
      <c r="H16" s="33">
        <v>1</v>
      </c>
      <c r="I16" s="31">
        <v>17</v>
      </c>
      <c r="J16" s="31">
        <v>7</v>
      </c>
      <c r="K16" s="32">
        <v>1</v>
      </c>
      <c r="L16" s="31">
        <v>650</v>
      </c>
      <c r="M16" s="31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18</v>
      </c>
      <c r="B17" s="30">
        <v>2</v>
      </c>
      <c r="C17" s="29">
        <v>3</v>
      </c>
      <c r="D17" s="29">
        <v>3</v>
      </c>
      <c r="E17" s="29">
        <v>3</v>
      </c>
      <c r="F17" s="29">
        <v>3</v>
      </c>
      <c r="G17" s="30">
        <v>2</v>
      </c>
      <c r="H17" s="33">
        <v>1</v>
      </c>
      <c r="I17" s="31">
        <f t="shared" ref="I17:I34" si="0">SUM(B17:H17)</f>
        <v>17</v>
      </c>
      <c r="J17" s="31">
        <v>7</v>
      </c>
      <c r="K17" s="32">
        <f t="shared" ref="K17:K26" si="1">SUM(J17/7)</f>
        <v>1</v>
      </c>
      <c r="L17" s="31">
        <v>642</v>
      </c>
      <c r="M17" s="31">
        <f t="shared" ref="M17:M34" si="2">IF(ISBLANK(B17),0,IF((B17)="NA",0,IF((B17)="Not Used",-10,IF((B17)=1,1,IF((B17)=2,1,IF((B17)=3,1,IF((B17)=0,1,)))))+IF(ISBLANK(C17),0,IF((C17)="NA",0,IF((C17)="Not Used",-10,IF((C17)=1,1,IF((C17)=2,1,IF((C17)=3,1,IF((C17)=0,1,))))))+IF(ISBLANK(D17),0,IF((D17)="NA",0,IF((D17)="Not Used",-10,IF((D17)=1,1,IF((D17)=2,1,IF((D17)=3,1,IF((D17)=0,1,))))))+IF(ISBLANK(E17),0,IF((E17)="NA",0,IF((E17)="Not Used",-10,IF((E17)=1,1,IF((E17)=2,1,IF((E17)=3,1,IF((E17)=0,1,))))))+IF(ISBLANK(F17),0,IF((F17)="NA",0,IF((F17)="Not Used",-10,IF((F17)=1,1,IF((F17)=2,1,IF((F17)=3,1,IF((F17)=0,1,))))))+IF(ISBLANK(G17),0,IF((G17)="NA",0,IF((G17)="Not Used",-10,IF((G17)=1,1,IF((G17)=2,1,IF((G17)=3,1,IF((G17)=0,1,))))))+IF(ISBLANK(H17),0,IF((H17)="NA",0,IF((H17)="Not Used",-10,IF((H17)=1,1,IF((H17)=2,1,IF((H17)=3,1,IF((H17)=0,1,))))))))))))))</f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135</v>
      </c>
      <c r="B18" s="30">
        <v>2</v>
      </c>
      <c r="C18" s="29">
        <v>3</v>
      </c>
      <c r="D18" s="29">
        <v>3</v>
      </c>
      <c r="E18" s="29">
        <v>3</v>
      </c>
      <c r="F18" s="33">
        <v>1</v>
      </c>
      <c r="G18" s="29">
        <v>3</v>
      </c>
      <c r="H18" s="33">
        <v>1</v>
      </c>
      <c r="I18" s="31">
        <f t="shared" si="0"/>
        <v>16</v>
      </c>
      <c r="J18" s="31">
        <v>7</v>
      </c>
      <c r="K18" s="32">
        <f t="shared" si="1"/>
        <v>1</v>
      </c>
      <c r="L18" s="31">
        <v>637</v>
      </c>
      <c r="M18" s="31">
        <f t="shared" si="2"/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14</v>
      </c>
      <c r="B19" s="30">
        <v>2</v>
      </c>
      <c r="C19" s="30">
        <v>2</v>
      </c>
      <c r="D19" s="29">
        <v>3</v>
      </c>
      <c r="E19" s="29">
        <v>3</v>
      </c>
      <c r="F19" s="30">
        <v>2</v>
      </c>
      <c r="G19" s="30">
        <v>2</v>
      </c>
      <c r="H19" s="30">
        <v>2</v>
      </c>
      <c r="I19" s="31">
        <f t="shared" si="0"/>
        <v>16</v>
      </c>
      <c r="J19" s="31">
        <v>7</v>
      </c>
      <c r="K19" s="32">
        <f t="shared" si="1"/>
        <v>1</v>
      </c>
      <c r="L19" s="31">
        <v>577</v>
      </c>
      <c r="M19" s="31">
        <f t="shared" si="2"/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20</v>
      </c>
      <c r="B20" s="30">
        <v>2</v>
      </c>
      <c r="C20" s="131">
        <v>0</v>
      </c>
      <c r="D20" s="29">
        <v>3</v>
      </c>
      <c r="E20" s="29">
        <v>3</v>
      </c>
      <c r="F20" s="29">
        <v>3</v>
      </c>
      <c r="G20" s="30">
        <v>2</v>
      </c>
      <c r="H20" s="33">
        <v>1</v>
      </c>
      <c r="I20" s="31">
        <f t="shared" si="0"/>
        <v>14</v>
      </c>
      <c r="J20" s="31">
        <v>7</v>
      </c>
      <c r="K20" s="32">
        <f t="shared" si="1"/>
        <v>1</v>
      </c>
      <c r="L20" s="31">
        <v>518</v>
      </c>
      <c r="M20" s="31">
        <f t="shared" si="2"/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136</v>
      </c>
      <c r="B21" s="30">
        <v>2</v>
      </c>
      <c r="C21" s="30">
        <v>2</v>
      </c>
      <c r="D21" s="29">
        <v>3</v>
      </c>
      <c r="E21" s="29">
        <v>3</v>
      </c>
      <c r="F21" s="33">
        <v>1</v>
      </c>
      <c r="G21" s="29">
        <v>3</v>
      </c>
      <c r="H21" s="131">
        <v>0</v>
      </c>
      <c r="I21" s="31">
        <f t="shared" si="0"/>
        <v>14</v>
      </c>
      <c r="J21" s="31">
        <v>7</v>
      </c>
      <c r="K21" s="32">
        <f t="shared" si="1"/>
        <v>1</v>
      </c>
      <c r="L21" s="31">
        <v>506</v>
      </c>
      <c r="M21" s="31">
        <f t="shared" si="2"/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22</v>
      </c>
      <c r="B22" s="33">
        <v>1</v>
      </c>
      <c r="C22" s="29">
        <v>3</v>
      </c>
      <c r="D22" s="29">
        <v>3</v>
      </c>
      <c r="E22" s="29">
        <v>3</v>
      </c>
      <c r="F22" s="131">
        <v>0</v>
      </c>
      <c r="G22" s="29">
        <v>3</v>
      </c>
      <c r="H22" s="33">
        <v>1</v>
      </c>
      <c r="I22" s="31">
        <f t="shared" si="0"/>
        <v>14</v>
      </c>
      <c r="J22" s="31">
        <v>7</v>
      </c>
      <c r="K22" s="32">
        <f t="shared" si="1"/>
        <v>1</v>
      </c>
      <c r="L22" s="31">
        <v>491</v>
      </c>
      <c r="M22" s="31">
        <f t="shared" si="2"/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28</v>
      </c>
      <c r="B23" s="30">
        <v>2</v>
      </c>
      <c r="C23" s="30">
        <v>2</v>
      </c>
      <c r="D23" s="29">
        <v>3</v>
      </c>
      <c r="E23" s="29">
        <v>3</v>
      </c>
      <c r="F23" s="30">
        <v>2</v>
      </c>
      <c r="G23" s="131">
        <v>0</v>
      </c>
      <c r="H23" s="33">
        <v>1</v>
      </c>
      <c r="I23" s="31">
        <f t="shared" si="0"/>
        <v>13</v>
      </c>
      <c r="J23" s="31">
        <v>7</v>
      </c>
      <c r="K23" s="32">
        <f t="shared" si="1"/>
        <v>1</v>
      </c>
      <c r="L23" s="31">
        <v>530</v>
      </c>
      <c r="M23" s="31">
        <f t="shared" si="2"/>
        <v>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21</v>
      </c>
      <c r="B24" s="131">
        <v>0</v>
      </c>
      <c r="C24" s="33">
        <v>1</v>
      </c>
      <c r="D24" s="29">
        <v>3</v>
      </c>
      <c r="E24" s="29">
        <v>3</v>
      </c>
      <c r="F24" s="30">
        <v>2</v>
      </c>
      <c r="G24" s="30">
        <v>2</v>
      </c>
      <c r="H24" s="33">
        <v>1</v>
      </c>
      <c r="I24" s="31">
        <f t="shared" si="0"/>
        <v>12</v>
      </c>
      <c r="J24" s="31">
        <v>7</v>
      </c>
      <c r="K24" s="32">
        <f t="shared" si="1"/>
        <v>1</v>
      </c>
      <c r="L24" s="31">
        <v>548</v>
      </c>
      <c r="M24" s="31">
        <f t="shared" si="2"/>
        <v>7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29</v>
      </c>
      <c r="B25" s="29">
        <v>3</v>
      </c>
      <c r="C25" s="30">
        <v>2</v>
      </c>
      <c r="D25" s="30">
        <v>2</v>
      </c>
      <c r="E25" s="30">
        <v>2</v>
      </c>
      <c r="F25" s="131">
        <v>0</v>
      </c>
      <c r="G25" s="33">
        <v>1</v>
      </c>
      <c r="H25" s="30">
        <v>2</v>
      </c>
      <c r="I25" s="31">
        <f t="shared" si="0"/>
        <v>12</v>
      </c>
      <c r="J25" s="31">
        <v>7</v>
      </c>
      <c r="K25" s="32">
        <f t="shared" si="1"/>
        <v>1</v>
      </c>
      <c r="L25" s="31">
        <v>480</v>
      </c>
      <c r="M25" s="31">
        <f t="shared" si="2"/>
        <v>7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46</v>
      </c>
      <c r="B26" s="33">
        <v>1</v>
      </c>
      <c r="C26" s="33">
        <v>1</v>
      </c>
      <c r="D26" s="29">
        <v>3</v>
      </c>
      <c r="E26" s="30">
        <v>2</v>
      </c>
      <c r="F26" s="29">
        <v>3</v>
      </c>
      <c r="G26" s="33">
        <v>1</v>
      </c>
      <c r="H26" s="131">
        <v>0</v>
      </c>
      <c r="I26" s="31">
        <f t="shared" si="0"/>
        <v>11</v>
      </c>
      <c r="J26" s="31">
        <v>7</v>
      </c>
      <c r="K26" s="32">
        <f t="shared" si="1"/>
        <v>1</v>
      </c>
      <c r="L26" s="31">
        <v>597</v>
      </c>
      <c r="M26" s="31">
        <f t="shared" si="2"/>
        <v>7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36</v>
      </c>
      <c r="B27" s="29">
        <v>3</v>
      </c>
      <c r="C27" s="130" t="s">
        <v>16</v>
      </c>
      <c r="D27" s="29">
        <v>3</v>
      </c>
      <c r="E27" s="30">
        <v>2</v>
      </c>
      <c r="F27" s="130" t="s">
        <v>16</v>
      </c>
      <c r="G27" s="29">
        <v>3</v>
      </c>
      <c r="H27" s="130" t="s">
        <v>16</v>
      </c>
      <c r="I27" s="31">
        <f t="shared" si="0"/>
        <v>11</v>
      </c>
      <c r="J27" s="31">
        <v>4</v>
      </c>
      <c r="K27" s="32">
        <f>SUM(J27/4)</f>
        <v>1</v>
      </c>
      <c r="L27" s="31">
        <v>354</v>
      </c>
      <c r="M27" s="31">
        <f t="shared" si="2"/>
        <v>4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137</v>
      </c>
      <c r="B28" s="33">
        <v>1</v>
      </c>
      <c r="C28" s="130" t="s">
        <v>16</v>
      </c>
      <c r="D28" s="29">
        <v>3</v>
      </c>
      <c r="E28" s="130" t="s">
        <v>16</v>
      </c>
      <c r="F28" s="30">
        <v>2</v>
      </c>
      <c r="G28" s="29">
        <v>3</v>
      </c>
      <c r="H28" s="130" t="s">
        <v>16</v>
      </c>
      <c r="I28" s="31">
        <f t="shared" si="0"/>
        <v>9</v>
      </c>
      <c r="J28" s="31">
        <v>4</v>
      </c>
      <c r="K28" s="32">
        <f>SUM(J28/4)</f>
        <v>1</v>
      </c>
      <c r="L28" s="31">
        <v>303</v>
      </c>
      <c r="M28" s="31">
        <f t="shared" si="2"/>
        <v>4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126</v>
      </c>
      <c r="B29" s="131">
        <v>0</v>
      </c>
      <c r="C29" s="33">
        <v>1</v>
      </c>
      <c r="D29" s="30">
        <v>2</v>
      </c>
      <c r="E29" s="131">
        <v>0</v>
      </c>
      <c r="F29" s="29">
        <v>3</v>
      </c>
      <c r="G29" s="33">
        <v>1</v>
      </c>
      <c r="H29" s="33">
        <v>1</v>
      </c>
      <c r="I29" s="31">
        <f t="shared" si="0"/>
        <v>8</v>
      </c>
      <c r="J29" s="31">
        <v>7</v>
      </c>
      <c r="K29" s="32">
        <f>SUM(J29/7)</f>
        <v>1</v>
      </c>
      <c r="L29" s="31">
        <v>482</v>
      </c>
      <c r="M29" s="31">
        <f t="shared" si="2"/>
        <v>7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26</v>
      </c>
      <c r="B30" s="30">
        <v>2</v>
      </c>
      <c r="C30" s="30">
        <v>2</v>
      </c>
      <c r="D30" s="124" t="s">
        <v>16</v>
      </c>
      <c r="E30" s="123">
        <v>0</v>
      </c>
      <c r="F30" s="124" t="s">
        <v>16</v>
      </c>
      <c r="G30" s="124" t="s">
        <v>16</v>
      </c>
      <c r="H30" s="30">
        <v>2</v>
      </c>
      <c r="I30" s="31">
        <f t="shared" si="0"/>
        <v>6</v>
      </c>
      <c r="J30" s="31">
        <v>4</v>
      </c>
      <c r="K30" s="32">
        <f>SUM(J30/4)</f>
        <v>1</v>
      </c>
      <c r="L30" s="31">
        <v>307</v>
      </c>
      <c r="M30" s="31">
        <f t="shared" si="2"/>
        <v>4</v>
      </c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138</v>
      </c>
      <c r="B31" s="130" t="s">
        <v>16</v>
      </c>
      <c r="C31" s="30">
        <v>2</v>
      </c>
      <c r="D31" s="130" t="s">
        <v>16</v>
      </c>
      <c r="E31" s="29">
        <v>3</v>
      </c>
      <c r="F31" s="130" t="s">
        <v>16</v>
      </c>
      <c r="G31" s="130" t="s">
        <v>16</v>
      </c>
      <c r="H31" s="131">
        <v>0</v>
      </c>
      <c r="I31" s="31">
        <f t="shared" si="0"/>
        <v>5</v>
      </c>
      <c r="J31" s="31">
        <v>3</v>
      </c>
      <c r="K31" s="32">
        <f>SUM(J31/3)</f>
        <v>1</v>
      </c>
      <c r="L31" s="31">
        <v>181</v>
      </c>
      <c r="M31" s="31">
        <f t="shared" si="2"/>
        <v>3</v>
      </c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32</v>
      </c>
      <c r="B32" s="130" t="s">
        <v>16</v>
      </c>
      <c r="C32" s="130" t="s">
        <v>16</v>
      </c>
      <c r="D32" s="130" t="s">
        <v>16</v>
      </c>
      <c r="E32" s="130" t="s">
        <v>16</v>
      </c>
      <c r="F32" s="131">
        <v>0</v>
      </c>
      <c r="G32" s="33">
        <v>1</v>
      </c>
      <c r="H32" s="33">
        <v>1</v>
      </c>
      <c r="I32" s="31">
        <f t="shared" si="0"/>
        <v>2</v>
      </c>
      <c r="J32" s="31">
        <v>3</v>
      </c>
      <c r="K32" s="32">
        <f>SUM(J32/3)</f>
        <v>1</v>
      </c>
      <c r="L32" s="31">
        <v>147</v>
      </c>
      <c r="M32" s="31">
        <f t="shared" si="2"/>
        <v>3</v>
      </c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28" t="s">
        <v>33</v>
      </c>
      <c r="B33" s="130" t="s">
        <v>16</v>
      </c>
      <c r="C33" s="130" t="s">
        <v>16</v>
      </c>
      <c r="D33" s="130" t="s">
        <v>16</v>
      </c>
      <c r="E33" s="130" t="s">
        <v>16</v>
      </c>
      <c r="F33" s="131">
        <v>0</v>
      </c>
      <c r="G33" s="130" t="s">
        <v>16</v>
      </c>
      <c r="H33" s="130" t="s">
        <v>16</v>
      </c>
      <c r="I33" s="31">
        <f t="shared" si="0"/>
        <v>0</v>
      </c>
      <c r="J33" s="31">
        <v>1</v>
      </c>
      <c r="K33" s="32">
        <f>SUM(J33/1)</f>
        <v>1</v>
      </c>
      <c r="L33" s="31">
        <v>32</v>
      </c>
      <c r="M33" s="31">
        <f t="shared" si="2"/>
        <v>1</v>
      </c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0" customFormat="1" ht="24" customHeight="1" x14ac:dyDescent="0.35">
      <c r="A34" s="28" t="s">
        <v>31</v>
      </c>
      <c r="B34" s="130" t="s">
        <v>16</v>
      </c>
      <c r="C34" s="130" t="s">
        <v>16</v>
      </c>
      <c r="D34" s="130" t="s">
        <v>16</v>
      </c>
      <c r="E34" s="130" t="s">
        <v>16</v>
      </c>
      <c r="F34" s="131">
        <v>0</v>
      </c>
      <c r="G34" s="130" t="s">
        <v>16</v>
      </c>
      <c r="H34" s="130" t="s">
        <v>16</v>
      </c>
      <c r="I34" s="31">
        <f t="shared" si="0"/>
        <v>0</v>
      </c>
      <c r="J34" s="31">
        <v>1</v>
      </c>
      <c r="K34" s="32">
        <f>SUM(J34/1)</f>
        <v>1</v>
      </c>
      <c r="L34" s="31">
        <v>26</v>
      </c>
      <c r="M34" s="31">
        <f t="shared" si="2"/>
        <v>1</v>
      </c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24" customHeight="1" x14ac:dyDescent="0.25">
      <c r="A35" s="17"/>
      <c r="B35" s="12">
        <f t="shared" ref="B35:J35" si="3">SUM(B6:B34)</f>
        <v>52</v>
      </c>
      <c r="C35" s="12">
        <f t="shared" si="3"/>
        <v>57</v>
      </c>
      <c r="D35" s="12">
        <f t="shared" si="3"/>
        <v>68</v>
      </c>
      <c r="E35" s="12">
        <f t="shared" si="3"/>
        <v>63</v>
      </c>
      <c r="F35" s="12">
        <f t="shared" si="3"/>
        <v>54</v>
      </c>
      <c r="G35" s="12">
        <f t="shared" si="3"/>
        <v>58</v>
      </c>
      <c r="H35" s="12">
        <f t="shared" si="3"/>
        <v>37</v>
      </c>
      <c r="I35" s="12">
        <f t="shared" si="3"/>
        <v>389</v>
      </c>
      <c r="J35" s="12">
        <f t="shared" si="3"/>
        <v>174</v>
      </c>
      <c r="K35" s="12"/>
      <c r="L35" s="12">
        <f>SUM(L6:L34)</f>
        <v>14535</v>
      </c>
      <c r="M35" s="12">
        <f>SUM(M6:M34)</f>
        <v>174</v>
      </c>
    </row>
    <row r="36" spans="1:26" ht="24" customHeight="1" x14ac:dyDescent="0.35">
      <c r="A36" s="18" t="s">
        <v>127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0"/>
      <c r="M36" s="20"/>
    </row>
    <row r="37" spans="1:26" ht="24" customHeight="1" x14ac:dyDescent="0.25">
      <c r="A37" s="17"/>
      <c r="B37" s="135" t="s">
        <v>141</v>
      </c>
      <c r="C37" s="135" t="s">
        <v>142</v>
      </c>
      <c r="D37" s="135" t="s">
        <v>143</v>
      </c>
      <c r="E37" s="135" t="s">
        <v>144</v>
      </c>
      <c r="F37" s="135" t="s">
        <v>145</v>
      </c>
      <c r="G37" s="135" t="s">
        <v>146</v>
      </c>
      <c r="H37" s="135" t="s">
        <v>147</v>
      </c>
      <c r="I37" s="135" t="s">
        <v>148</v>
      </c>
      <c r="J37" s="20" t="s">
        <v>151</v>
      </c>
      <c r="K37" s="20"/>
      <c r="L37" s="20"/>
      <c r="M37" s="20"/>
    </row>
    <row r="38" spans="1:26" ht="24" customHeight="1" x14ac:dyDescent="0.25">
      <c r="A38" s="17" t="s">
        <v>150</v>
      </c>
      <c r="B38" s="20">
        <v>206</v>
      </c>
      <c r="C38" s="20">
        <v>104</v>
      </c>
      <c r="D38" s="20">
        <v>96</v>
      </c>
      <c r="E38" s="20">
        <v>100</v>
      </c>
      <c r="F38" s="20">
        <v>98</v>
      </c>
      <c r="G38" s="20">
        <v>93</v>
      </c>
      <c r="H38" s="20">
        <v>105</v>
      </c>
      <c r="I38" s="20" t="s">
        <v>16</v>
      </c>
      <c r="J38" s="20">
        <f>SUM(B38:H38)</f>
        <v>802</v>
      </c>
      <c r="K38" s="20"/>
      <c r="L38" s="20"/>
      <c r="M38" s="20"/>
    </row>
    <row r="39" spans="1:26" ht="24" customHeight="1" x14ac:dyDescent="0.25">
      <c r="A39" s="17" t="s">
        <v>149</v>
      </c>
      <c r="B39" s="20">
        <v>210</v>
      </c>
      <c r="C39" s="20">
        <v>105</v>
      </c>
      <c r="D39" s="20">
        <v>105</v>
      </c>
      <c r="E39" s="20">
        <v>105</v>
      </c>
      <c r="F39" s="20">
        <v>105</v>
      </c>
      <c r="G39" s="20">
        <v>105</v>
      </c>
      <c r="H39" s="20">
        <v>105</v>
      </c>
      <c r="I39" s="20" t="s">
        <v>16</v>
      </c>
      <c r="J39" s="20">
        <f>SUM(B39:H39)</f>
        <v>840</v>
      </c>
      <c r="K39" s="20"/>
      <c r="L39" s="20"/>
      <c r="M39" s="20"/>
    </row>
    <row r="40" spans="1:26" ht="24" customHeight="1" x14ac:dyDescent="0.25">
      <c r="A40" s="17"/>
      <c r="B40" s="132">
        <f>(B38/B39)</f>
        <v>0.98095238095238091</v>
      </c>
      <c r="C40" s="132">
        <f t="shared" ref="C40:J40" si="4">(C38/C39)</f>
        <v>0.99047619047619051</v>
      </c>
      <c r="D40" s="132">
        <f t="shared" si="4"/>
        <v>0.91428571428571426</v>
      </c>
      <c r="E40" s="132">
        <f t="shared" si="4"/>
        <v>0.95238095238095233</v>
      </c>
      <c r="F40" s="132">
        <f t="shared" si="4"/>
        <v>0.93333333333333335</v>
      </c>
      <c r="G40" s="132">
        <f t="shared" si="4"/>
        <v>0.88571428571428568</v>
      </c>
      <c r="H40" s="132">
        <f t="shared" si="4"/>
        <v>1</v>
      </c>
      <c r="I40" s="132" t="s">
        <v>16</v>
      </c>
      <c r="J40" s="132">
        <f t="shared" si="4"/>
        <v>0.95476190476190481</v>
      </c>
      <c r="K40" s="21"/>
      <c r="L40" s="21"/>
      <c r="M40" s="21"/>
    </row>
    <row r="41" spans="1:26" ht="24" customHeight="1" x14ac:dyDescent="0.25">
      <c r="A41" s="17"/>
      <c r="B41" s="20"/>
      <c r="C41" s="20"/>
      <c r="D41" s="20"/>
      <c r="E41" s="21"/>
      <c r="F41" s="21"/>
      <c r="G41" s="21"/>
      <c r="H41" s="21"/>
      <c r="I41" s="21"/>
      <c r="J41" s="21"/>
      <c r="K41" s="21"/>
      <c r="L41" s="21"/>
      <c r="M41" s="21"/>
    </row>
    <row r="42" spans="1:26" ht="24" customHeight="1" x14ac:dyDescent="0.25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26" ht="16.5" customHeight="1" x14ac:dyDescent="0.25">
      <c r="A43" s="22"/>
      <c r="B43" s="23"/>
      <c r="C43" s="23"/>
      <c r="D43" s="23"/>
      <c r="E43" s="23"/>
      <c r="F43" s="24" t="s">
        <v>24</v>
      </c>
      <c r="G43" s="24"/>
      <c r="H43" s="24"/>
      <c r="I43" s="24"/>
      <c r="J43" s="24"/>
      <c r="K43" s="24"/>
      <c r="L43" s="23"/>
      <c r="M43" s="23"/>
    </row>
    <row r="44" spans="1:26" ht="12.75" customHeight="1" x14ac:dyDescent="0.2"/>
    <row r="45" spans="1:26" ht="12.75" customHeight="1" x14ac:dyDescent="0.2"/>
    <row r="46" spans="1:26" ht="12.75" customHeight="1" x14ac:dyDescent="0.2"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</row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</sheetData>
  <sortState ref="A6:M34">
    <sortCondition descending="1" ref="I6:I34"/>
    <sortCondition descending="1" ref="L6:L34"/>
    <sortCondition ref="A6:A34"/>
  </sortState>
  <mergeCells count="2">
    <mergeCell ref="A2:M2"/>
    <mergeCell ref="B46:N46"/>
  </mergeCells>
  <pageMargins left="0.7" right="0.7" top="0.75" bottom="0.75" header="0" footer="0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7"/>
  <sheetViews>
    <sheetView showGridLines="0" topLeftCell="A2" zoomScale="75" zoomScaleNormal="75" workbookViewId="0">
      <selection activeCell="F24" sqref="F2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132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v>21</v>
      </c>
      <c r="J6" s="31">
        <v>7</v>
      </c>
      <c r="K6" s="32">
        <v>1</v>
      </c>
      <c r="L6" s="31">
        <v>700</v>
      </c>
      <c r="M6" s="31"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37</v>
      </c>
      <c r="B7" s="29">
        <v>3</v>
      </c>
      <c r="C7" s="29">
        <v>3</v>
      </c>
      <c r="D7" s="29">
        <v>3</v>
      </c>
      <c r="E7" s="29">
        <v>3</v>
      </c>
      <c r="F7" s="30">
        <v>2</v>
      </c>
      <c r="G7" s="29">
        <v>3</v>
      </c>
      <c r="H7" s="29">
        <v>3</v>
      </c>
      <c r="I7" s="31">
        <f>SUM(B7:H7)</f>
        <v>20</v>
      </c>
      <c r="J7" s="31">
        <v>7</v>
      </c>
      <c r="K7" s="32">
        <f>SUM(J7/7)</f>
        <v>1</v>
      </c>
      <c r="L7" s="31">
        <v>694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23</v>
      </c>
      <c r="B8" s="30">
        <v>2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29">
        <v>3</v>
      </c>
      <c r="I8" s="31">
        <v>20</v>
      </c>
      <c r="J8" s="31">
        <v>7</v>
      </c>
      <c r="K8" s="32">
        <v>1</v>
      </c>
      <c r="L8" s="31">
        <v>666</v>
      </c>
      <c r="M8" s="31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30</v>
      </c>
      <c r="B9" s="33">
        <v>1</v>
      </c>
      <c r="C9" s="29">
        <v>3</v>
      </c>
      <c r="D9" s="29">
        <v>3</v>
      </c>
      <c r="E9" s="29">
        <v>3</v>
      </c>
      <c r="F9" s="29">
        <v>3</v>
      </c>
      <c r="G9" s="29">
        <v>3</v>
      </c>
      <c r="H9" s="29">
        <v>3</v>
      </c>
      <c r="I9" s="31">
        <v>19</v>
      </c>
      <c r="J9" s="31">
        <v>7</v>
      </c>
      <c r="K9" s="32">
        <v>1</v>
      </c>
      <c r="L9" s="31">
        <v>641</v>
      </c>
      <c r="M9" s="31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35</v>
      </c>
      <c r="B10" s="33">
        <v>1</v>
      </c>
      <c r="C10" s="29">
        <v>3</v>
      </c>
      <c r="D10" s="30">
        <v>2</v>
      </c>
      <c r="E10" s="30">
        <v>2</v>
      </c>
      <c r="F10" s="29">
        <v>3</v>
      </c>
      <c r="G10" s="29">
        <v>3</v>
      </c>
      <c r="H10" s="30">
        <v>2</v>
      </c>
      <c r="I10" s="31">
        <v>16</v>
      </c>
      <c r="J10" s="31">
        <v>7</v>
      </c>
      <c r="K10" s="32">
        <v>1</v>
      </c>
      <c r="L10" s="31">
        <v>577</v>
      </c>
      <c r="M10" s="31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48</v>
      </c>
      <c r="B11" s="129" t="s">
        <v>16</v>
      </c>
      <c r="C11" s="30">
        <v>2</v>
      </c>
      <c r="D11" s="30">
        <v>2</v>
      </c>
      <c r="E11" s="29">
        <v>3</v>
      </c>
      <c r="F11" s="29">
        <v>3</v>
      </c>
      <c r="G11" s="30">
        <v>2</v>
      </c>
      <c r="H11" s="30">
        <v>2</v>
      </c>
      <c r="I11" s="31">
        <v>14</v>
      </c>
      <c r="J11" s="31">
        <v>6</v>
      </c>
      <c r="K11" s="32">
        <v>1</v>
      </c>
      <c r="L11" s="31">
        <v>545</v>
      </c>
      <c r="M11" s="31">
        <v>6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14</v>
      </c>
      <c r="B12" s="33">
        <v>1</v>
      </c>
      <c r="C12" s="128" t="s">
        <v>16</v>
      </c>
      <c r="D12" s="128" t="s">
        <v>16</v>
      </c>
      <c r="E12" s="29">
        <v>3</v>
      </c>
      <c r="F12" s="29">
        <v>3</v>
      </c>
      <c r="G12" s="29">
        <v>3</v>
      </c>
      <c r="H12" s="29">
        <v>3</v>
      </c>
      <c r="I12" s="31">
        <v>13</v>
      </c>
      <c r="J12" s="31">
        <v>5</v>
      </c>
      <c r="K12" s="32">
        <v>1</v>
      </c>
      <c r="L12" s="31">
        <v>454</v>
      </c>
      <c r="M12" s="31">
        <v>5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29</v>
      </c>
      <c r="B13" s="130" t="s">
        <v>16</v>
      </c>
      <c r="C13" s="130" t="s">
        <v>16</v>
      </c>
      <c r="D13" s="33">
        <v>1</v>
      </c>
      <c r="E13" s="29">
        <v>3</v>
      </c>
      <c r="F13" s="30">
        <v>2</v>
      </c>
      <c r="G13" s="29">
        <v>3</v>
      </c>
      <c r="H13" s="29">
        <v>3</v>
      </c>
      <c r="I13" s="31">
        <v>12</v>
      </c>
      <c r="J13" s="31">
        <v>5</v>
      </c>
      <c r="K13" s="32">
        <v>1</v>
      </c>
      <c r="L13" s="31">
        <v>447</v>
      </c>
      <c r="M13" s="31">
        <v>5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36</v>
      </c>
      <c r="B14" s="29">
        <v>3</v>
      </c>
      <c r="C14" s="130" t="s">
        <v>16</v>
      </c>
      <c r="D14" s="29">
        <v>3</v>
      </c>
      <c r="E14" s="130" t="s">
        <v>16</v>
      </c>
      <c r="F14" s="130" t="s">
        <v>16</v>
      </c>
      <c r="G14" s="29">
        <v>3</v>
      </c>
      <c r="H14" s="29">
        <v>3</v>
      </c>
      <c r="I14" s="31">
        <f>SUM(B14:H14)</f>
        <v>12</v>
      </c>
      <c r="J14" s="31">
        <v>4</v>
      </c>
      <c r="K14" s="32">
        <f>SUM(J14/4)</f>
        <v>1</v>
      </c>
      <c r="L14" s="31">
        <v>400</v>
      </c>
      <c r="M14" s="31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4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20</v>
      </c>
      <c r="B15" s="128" t="s">
        <v>16</v>
      </c>
      <c r="C15" s="128" t="s">
        <v>16</v>
      </c>
      <c r="D15" s="128" t="s">
        <v>16</v>
      </c>
      <c r="E15" s="29">
        <v>3</v>
      </c>
      <c r="F15" s="29">
        <v>3</v>
      </c>
      <c r="G15" s="29">
        <v>3</v>
      </c>
      <c r="H15" s="29">
        <v>3</v>
      </c>
      <c r="I15" s="31">
        <v>12</v>
      </c>
      <c r="J15" s="31">
        <v>4</v>
      </c>
      <c r="K15" s="32">
        <v>1</v>
      </c>
      <c r="L15" s="31">
        <v>400</v>
      </c>
      <c r="M15" s="31">
        <v>4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26</v>
      </c>
      <c r="B16" s="30">
        <v>2</v>
      </c>
      <c r="C16" s="33">
        <v>1</v>
      </c>
      <c r="D16" s="30">
        <v>2</v>
      </c>
      <c r="E16" s="30">
        <v>2</v>
      </c>
      <c r="F16" s="123">
        <v>0</v>
      </c>
      <c r="G16" s="30">
        <v>2</v>
      </c>
      <c r="H16" s="30">
        <v>2</v>
      </c>
      <c r="I16" s="31">
        <f>SUM(B16:H16)</f>
        <v>11</v>
      </c>
      <c r="J16" s="31">
        <v>7</v>
      </c>
      <c r="K16" s="32">
        <f>SUM(J16/7)</f>
        <v>1</v>
      </c>
      <c r="L16" s="31">
        <v>393</v>
      </c>
      <c r="M16" s="31">
        <f>IF(ISBLANK(B16),0,IF((B16)="NA",0,IF((B16)="Not Used",-10,IF((B16)=1,1,IF((B16)=2,1,IF((B16)=3,1,IF((B16)=0,1,)))))+IF(ISBLANK(C16),0,IF((C16)="NA",0,IF((C16)="Not Used",-10,IF((C16)=1,1,IF((C16)=2,1,IF((C16)=3,1,IF((C16)=0,1,))))))+IF(ISBLANK(D16),0,IF((D16)="NA",0,IF((D16)="Not Used",-10,IF((D16)=1,1,IF((D16)=2,1,IF((D16)=3,1,IF((D16)=0,1,))))))+IF(ISBLANK(E16),0,IF((E16)="NA",0,IF((E16)="Not Used",-10,IF((E16)=1,1,IF((E16)=2,1,IF((E16)=3,1,IF((E16)=0,1,))))))+IF(ISBLANK(F16),0,IF((F16)="NA",0,IF((F16)="Not Used",-10,IF((F16)=1,1,IF((F16)=2,1,IF((F16)=3,1,IF((F16)=0,1,))))))+IF(ISBLANK(G16),0,IF((G16)="NA",0,IF((G16)="Not Used",-10,IF((G16)=1,1,IF((G16)=2,1,IF((G16)=3,1,IF((G16)=0,1,))))))+IF(ISBLANK(H16),0,IF((H16)="NA",0,IF((H16)="Not Used",-10,IF((H16)=1,1,IF((H16)=2,1,IF((H16)=3,1,IF((H16)=0,1,))))))))))))))</f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21</v>
      </c>
      <c r="B17" s="128" t="s">
        <v>16</v>
      </c>
      <c r="C17" s="128" t="s">
        <v>16</v>
      </c>
      <c r="D17" s="128" t="s">
        <v>16</v>
      </c>
      <c r="E17" s="128" t="s">
        <v>16</v>
      </c>
      <c r="F17" s="128" t="s">
        <v>16</v>
      </c>
      <c r="G17" s="29">
        <v>3</v>
      </c>
      <c r="H17" s="29">
        <v>3</v>
      </c>
      <c r="I17" s="31">
        <v>6</v>
      </c>
      <c r="J17" s="31">
        <v>2</v>
      </c>
      <c r="K17" s="32">
        <v>1</v>
      </c>
      <c r="L17" s="31">
        <v>200</v>
      </c>
      <c r="M17" s="31">
        <v>2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28</v>
      </c>
      <c r="B18" s="128" t="s">
        <v>16</v>
      </c>
      <c r="C18" s="128" t="s">
        <v>16</v>
      </c>
      <c r="D18" s="128" t="s">
        <v>16</v>
      </c>
      <c r="E18" s="128" t="s">
        <v>16</v>
      </c>
      <c r="F18" s="128" t="s">
        <v>16</v>
      </c>
      <c r="G18" s="29">
        <v>3</v>
      </c>
      <c r="H18" s="29">
        <v>3</v>
      </c>
      <c r="I18" s="31">
        <v>6</v>
      </c>
      <c r="J18" s="31">
        <v>2</v>
      </c>
      <c r="K18" s="32">
        <v>1</v>
      </c>
      <c r="L18" s="31">
        <v>200</v>
      </c>
      <c r="M18" s="31">
        <v>2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32</v>
      </c>
      <c r="B19" s="130" t="s">
        <v>16</v>
      </c>
      <c r="C19" s="130" t="s">
        <v>16</v>
      </c>
      <c r="D19" s="33">
        <v>1</v>
      </c>
      <c r="E19" s="130" t="s">
        <v>16</v>
      </c>
      <c r="F19" s="130" t="s">
        <v>16</v>
      </c>
      <c r="G19" s="130" t="s">
        <v>16</v>
      </c>
      <c r="H19" s="29">
        <v>3</v>
      </c>
      <c r="I19" s="31">
        <v>4</v>
      </c>
      <c r="J19" s="31">
        <v>2</v>
      </c>
      <c r="K19" s="32">
        <v>1</v>
      </c>
      <c r="L19" s="31">
        <v>179</v>
      </c>
      <c r="M19" s="31">
        <v>2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 x14ac:dyDescent="0.25">
      <c r="A20" s="17"/>
      <c r="B20" s="12">
        <f t="shared" ref="B20:J20" si="0">SUM(B6:B19)</f>
        <v>16</v>
      </c>
      <c r="C20" s="12">
        <f t="shared" si="0"/>
        <v>18</v>
      </c>
      <c r="D20" s="12">
        <f t="shared" si="0"/>
        <v>23</v>
      </c>
      <c r="E20" s="12">
        <f t="shared" si="0"/>
        <v>28</v>
      </c>
      <c r="F20" s="12">
        <f t="shared" si="0"/>
        <v>25</v>
      </c>
      <c r="G20" s="12">
        <f t="shared" si="0"/>
        <v>37</v>
      </c>
      <c r="H20" s="12">
        <f t="shared" si="0"/>
        <v>39</v>
      </c>
      <c r="I20" s="12">
        <f t="shared" si="0"/>
        <v>186</v>
      </c>
      <c r="J20" s="12">
        <f t="shared" si="0"/>
        <v>72</v>
      </c>
      <c r="K20" s="12"/>
      <c r="L20" s="12">
        <f>SUM(L6:L19)</f>
        <v>6496</v>
      </c>
      <c r="M20" s="12">
        <f>SUM(M6:M19)</f>
        <v>72</v>
      </c>
    </row>
    <row r="21" spans="1:26" ht="24" customHeight="1" x14ac:dyDescent="0.35">
      <c r="A21" s="18" t="s">
        <v>68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20"/>
    </row>
    <row r="22" spans="1:26" ht="24" customHeight="1" x14ac:dyDescent="0.25">
      <c r="A22" s="17"/>
      <c r="B22" s="135" t="s">
        <v>141</v>
      </c>
      <c r="C22" s="135" t="s">
        <v>142</v>
      </c>
      <c r="D22" s="135" t="s">
        <v>143</v>
      </c>
      <c r="E22" s="135" t="s">
        <v>144</v>
      </c>
      <c r="F22" s="135" t="s">
        <v>145</v>
      </c>
      <c r="G22" s="135" t="s">
        <v>146</v>
      </c>
      <c r="H22" s="135" t="s">
        <v>147</v>
      </c>
      <c r="I22" s="135" t="s">
        <v>148</v>
      </c>
      <c r="J22" s="135" t="s">
        <v>151</v>
      </c>
      <c r="K22" s="20"/>
      <c r="L22" s="20"/>
      <c r="M22" s="20"/>
    </row>
    <row r="23" spans="1:26" ht="24" customHeight="1" x14ac:dyDescent="0.25">
      <c r="A23" s="17" t="s">
        <v>150</v>
      </c>
      <c r="B23" s="20">
        <v>197</v>
      </c>
      <c r="C23" s="20">
        <v>101</v>
      </c>
      <c r="D23" s="20">
        <v>93</v>
      </c>
      <c r="E23" s="20">
        <v>98</v>
      </c>
      <c r="F23" s="20">
        <v>97</v>
      </c>
      <c r="G23" s="20">
        <v>94</v>
      </c>
      <c r="H23" s="132" t="s">
        <v>16</v>
      </c>
      <c r="I23" s="132" t="s">
        <v>16</v>
      </c>
      <c r="J23" s="20">
        <f>SUM(B23:I23)</f>
        <v>680</v>
      </c>
      <c r="K23" s="20"/>
      <c r="L23" s="20"/>
      <c r="M23" s="20"/>
    </row>
    <row r="24" spans="1:26" ht="24" customHeight="1" x14ac:dyDescent="0.25">
      <c r="A24" s="17" t="s">
        <v>149</v>
      </c>
      <c r="B24" s="20">
        <v>210</v>
      </c>
      <c r="C24" s="20">
        <v>105</v>
      </c>
      <c r="D24" s="20">
        <v>105</v>
      </c>
      <c r="E24" s="20">
        <v>105</v>
      </c>
      <c r="F24" s="20">
        <v>105</v>
      </c>
      <c r="G24" s="20">
        <v>105</v>
      </c>
      <c r="H24" s="132" t="s">
        <v>16</v>
      </c>
      <c r="I24" s="132" t="s">
        <v>16</v>
      </c>
      <c r="J24" s="20">
        <f>SUM(B24:I24)</f>
        <v>735</v>
      </c>
      <c r="K24" s="20"/>
      <c r="L24" s="20"/>
      <c r="M24" s="20"/>
    </row>
    <row r="25" spans="1:26" ht="24" customHeight="1" x14ac:dyDescent="0.25">
      <c r="A25" s="17"/>
      <c r="B25" s="132">
        <f>(B23/B24)</f>
        <v>0.93809523809523809</v>
      </c>
      <c r="C25" s="132">
        <f t="shared" ref="C25:J25" si="1">(C23/C24)</f>
        <v>0.96190476190476193</v>
      </c>
      <c r="D25" s="132">
        <f t="shared" si="1"/>
        <v>0.88571428571428568</v>
      </c>
      <c r="E25" s="132">
        <f t="shared" si="1"/>
        <v>0.93333333333333335</v>
      </c>
      <c r="F25" s="132">
        <f t="shared" si="1"/>
        <v>0.92380952380952386</v>
      </c>
      <c r="G25" s="132">
        <f t="shared" si="1"/>
        <v>0.89523809523809528</v>
      </c>
      <c r="H25" s="132" t="s">
        <v>16</v>
      </c>
      <c r="I25" s="132" t="s">
        <v>16</v>
      </c>
      <c r="J25" s="132">
        <f t="shared" si="1"/>
        <v>0.92517006802721091</v>
      </c>
      <c r="K25" s="21"/>
      <c r="L25" s="21"/>
      <c r="M25" s="21"/>
    </row>
    <row r="26" spans="1:26" ht="24" customHeight="1" x14ac:dyDescent="0.25">
      <c r="A26" s="17"/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16.5" customHeight="1" x14ac:dyDescent="0.25">
      <c r="A28" s="22"/>
      <c r="B28" s="23"/>
      <c r="C28" s="23"/>
      <c r="D28" s="23"/>
      <c r="E28" s="23"/>
      <c r="F28" s="24" t="s">
        <v>24</v>
      </c>
      <c r="G28" s="24"/>
      <c r="H28" s="24"/>
      <c r="I28" s="24"/>
      <c r="J28" s="24"/>
      <c r="K28" s="24"/>
      <c r="L28" s="23"/>
      <c r="M28" s="23"/>
    </row>
    <row r="29" spans="1:26" ht="12.75" customHeight="1" x14ac:dyDescent="0.2"/>
    <row r="30" spans="1:26" ht="12.75" customHeight="1" x14ac:dyDescent="0.2"/>
    <row r="31" spans="1:26" ht="12.75" customHeight="1" x14ac:dyDescent="0.2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ref="A6:M19">
    <sortCondition descending="1" ref="I6:I19"/>
    <sortCondition descending="1" ref="L6:L19"/>
    <sortCondition ref="A6:A19"/>
  </sortState>
  <mergeCells count="2">
    <mergeCell ref="A2:M2"/>
    <mergeCell ref="B31:N31"/>
  </mergeCells>
  <pageMargins left="0.7" right="0.7" top="0.75" bottom="0.75" header="0" footer="0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1"/>
  <sheetViews>
    <sheetView showGridLines="0" topLeftCell="A2" zoomScale="75" zoomScaleNormal="75" workbookViewId="0">
      <selection activeCell="I24" sqref="I2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37</v>
      </c>
      <c r="B6" s="29">
        <v>3</v>
      </c>
      <c r="C6" s="29">
        <v>3</v>
      </c>
      <c r="D6" s="29">
        <v>3</v>
      </c>
      <c r="E6" s="29">
        <v>3</v>
      </c>
      <c r="F6" s="30">
        <v>2</v>
      </c>
      <c r="G6" s="29">
        <v>3</v>
      </c>
      <c r="H6" s="29">
        <v>3</v>
      </c>
      <c r="I6" s="31">
        <f>SUM(B6:H6)</f>
        <v>20</v>
      </c>
      <c r="J6" s="31">
        <v>7</v>
      </c>
      <c r="K6" s="32">
        <f>SUM(J6/7)</f>
        <v>1</v>
      </c>
      <c r="L6" s="31">
        <v>697</v>
      </c>
      <c r="M6" s="31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22</v>
      </c>
      <c r="B7" s="29">
        <v>3</v>
      </c>
      <c r="C7" s="30">
        <v>2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f>SUM(B7:H7)</f>
        <v>20</v>
      </c>
      <c r="J7" s="31">
        <v>7</v>
      </c>
      <c r="K7" s="32">
        <f>SUM(J7/7)</f>
        <v>1</v>
      </c>
      <c r="L7" s="31">
        <v>673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33">
        <v>1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29">
        <v>3</v>
      </c>
      <c r="I8" s="31">
        <v>19</v>
      </c>
      <c r="J8" s="31">
        <v>7</v>
      </c>
      <c r="K8" s="32">
        <v>1</v>
      </c>
      <c r="L8" s="31">
        <v>694</v>
      </c>
      <c r="M8" s="31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28</v>
      </c>
      <c r="B9" s="29">
        <v>3</v>
      </c>
      <c r="C9" s="29">
        <v>3</v>
      </c>
      <c r="D9" s="29">
        <v>3</v>
      </c>
      <c r="E9" s="29">
        <v>3</v>
      </c>
      <c r="F9" s="33">
        <v>1</v>
      </c>
      <c r="G9" s="29">
        <v>3</v>
      </c>
      <c r="H9" s="29">
        <v>3</v>
      </c>
      <c r="I9" s="31">
        <f>SUM(B9:H9)</f>
        <v>19</v>
      </c>
      <c r="J9" s="31">
        <v>7</v>
      </c>
      <c r="K9" s="32">
        <f>SUM(J9/7)</f>
        <v>1</v>
      </c>
      <c r="L9" s="31">
        <v>662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48</v>
      </c>
      <c r="B10" s="29">
        <v>3</v>
      </c>
      <c r="C10" s="29">
        <v>3</v>
      </c>
      <c r="D10" s="29">
        <v>3</v>
      </c>
      <c r="E10" s="30">
        <v>2</v>
      </c>
      <c r="F10" s="30">
        <v>2</v>
      </c>
      <c r="G10" s="30">
        <v>2</v>
      </c>
      <c r="H10" s="30">
        <v>2</v>
      </c>
      <c r="I10" s="31">
        <v>17</v>
      </c>
      <c r="J10" s="31">
        <v>7</v>
      </c>
      <c r="K10" s="32">
        <v>1</v>
      </c>
      <c r="L10" s="31">
        <v>611</v>
      </c>
      <c r="M10" s="31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23</v>
      </c>
      <c r="B11" s="29">
        <v>3</v>
      </c>
      <c r="C11" s="30">
        <v>2</v>
      </c>
      <c r="D11" s="29">
        <v>3</v>
      </c>
      <c r="E11" s="30">
        <v>2</v>
      </c>
      <c r="F11" s="30">
        <v>2</v>
      </c>
      <c r="G11" s="29">
        <v>3</v>
      </c>
      <c r="H11" s="30">
        <v>2</v>
      </c>
      <c r="I11" s="31">
        <f t="shared" ref="I11:I23" si="0">SUM(B11:H11)</f>
        <v>17</v>
      </c>
      <c r="J11" s="31">
        <v>7</v>
      </c>
      <c r="K11" s="32">
        <f>SUM(J11/7)</f>
        <v>1</v>
      </c>
      <c r="L11" s="31">
        <v>537</v>
      </c>
      <c r="M11" s="31">
        <f t="shared" ref="M11:M17" si="1"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14</v>
      </c>
      <c r="B12" s="29">
        <v>3</v>
      </c>
      <c r="C12" s="33">
        <v>1</v>
      </c>
      <c r="D12" s="29">
        <v>3</v>
      </c>
      <c r="E12" s="30">
        <v>2</v>
      </c>
      <c r="F12" s="30">
        <v>2</v>
      </c>
      <c r="G12" s="29">
        <v>3</v>
      </c>
      <c r="H12" s="30">
        <v>2</v>
      </c>
      <c r="I12" s="31">
        <f t="shared" si="0"/>
        <v>16</v>
      </c>
      <c r="J12" s="31">
        <v>7</v>
      </c>
      <c r="K12" s="32">
        <f>SUM(J12/7)</f>
        <v>1</v>
      </c>
      <c r="L12" s="31">
        <v>553</v>
      </c>
      <c r="M12" s="31">
        <f t="shared" si="1"/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21</v>
      </c>
      <c r="B13" s="29">
        <v>3</v>
      </c>
      <c r="C13" s="30">
        <v>2</v>
      </c>
      <c r="D13" s="29">
        <v>3</v>
      </c>
      <c r="E13" s="30">
        <v>2</v>
      </c>
      <c r="F13" s="30">
        <v>2</v>
      </c>
      <c r="G13" s="29">
        <v>3</v>
      </c>
      <c r="H13" s="33">
        <v>1</v>
      </c>
      <c r="I13" s="31">
        <f t="shared" si="0"/>
        <v>16</v>
      </c>
      <c r="J13" s="31">
        <v>7</v>
      </c>
      <c r="K13" s="32">
        <f>SUM(J13/7)</f>
        <v>1</v>
      </c>
      <c r="L13" s="31">
        <v>530</v>
      </c>
      <c r="M13" s="31">
        <f t="shared" si="1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30</v>
      </c>
      <c r="B14" s="29">
        <v>3</v>
      </c>
      <c r="C14" s="30">
        <v>2</v>
      </c>
      <c r="D14" s="29">
        <v>3</v>
      </c>
      <c r="E14" s="33">
        <v>1</v>
      </c>
      <c r="F14" s="30">
        <v>2</v>
      </c>
      <c r="G14" s="29">
        <v>3</v>
      </c>
      <c r="H14" s="122">
        <v>0</v>
      </c>
      <c r="I14" s="31">
        <f t="shared" si="0"/>
        <v>14</v>
      </c>
      <c r="J14" s="31">
        <v>7</v>
      </c>
      <c r="K14" s="32">
        <f>SUM(J14/7)</f>
        <v>1</v>
      </c>
      <c r="L14" s="31">
        <v>553</v>
      </c>
      <c r="M14" s="31">
        <f t="shared" si="1"/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36</v>
      </c>
      <c r="B15" s="29">
        <v>3</v>
      </c>
      <c r="C15" s="29">
        <v>3</v>
      </c>
      <c r="D15" s="124" t="s">
        <v>16</v>
      </c>
      <c r="E15" s="29">
        <v>3</v>
      </c>
      <c r="F15" s="30">
        <v>2</v>
      </c>
      <c r="G15" s="29">
        <v>3</v>
      </c>
      <c r="H15" s="124" t="s">
        <v>16</v>
      </c>
      <c r="I15" s="31">
        <f t="shared" si="0"/>
        <v>14</v>
      </c>
      <c r="J15" s="31">
        <v>5</v>
      </c>
      <c r="K15" s="32">
        <f>SUM(J15/5)</f>
        <v>1</v>
      </c>
      <c r="L15" s="31">
        <v>480</v>
      </c>
      <c r="M15" s="31">
        <f t="shared" si="1"/>
        <v>5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20</v>
      </c>
      <c r="B16" s="126" t="s">
        <v>16</v>
      </c>
      <c r="C16" s="126" t="s">
        <v>16</v>
      </c>
      <c r="D16" s="29">
        <v>3</v>
      </c>
      <c r="E16" s="29">
        <v>3</v>
      </c>
      <c r="F16" s="30">
        <v>2</v>
      </c>
      <c r="G16" s="29">
        <v>3</v>
      </c>
      <c r="H16" s="30">
        <v>2</v>
      </c>
      <c r="I16" s="31">
        <f t="shared" si="0"/>
        <v>13</v>
      </c>
      <c r="J16" s="31">
        <v>5</v>
      </c>
      <c r="K16" s="32">
        <f>SUM(J16/5)</f>
        <v>1</v>
      </c>
      <c r="L16" s="31">
        <v>410</v>
      </c>
      <c r="M16" s="31">
        <f t="shared" si="1"/>
        <v>5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35</v>
      </c>
      <c r="B17" s="29">
        <v>3</v>
      </c>
      <c r="C17" s="122">
        <v>0</v>
      </c>
      <c r="D17" s="33">
        <v>1</v>
      </c>
      <c r="E17" s="33">
        <v>1</v>
      </c>
      <c r="F17" s="29">
        <v>3</v>
      </c>
      <c r="G17" s="30">
        <v>2</v>
      </c>
      <c r="H17" s="122">
        <v>0</v>
      </c>
      <c r="I17" s="31">
        <f t="shared" si="0"/>
        <v>10</v>
      </c>
      <c r="J17" s="31">
        <v>7</v>
      </c>
      <c r="K17" s="32">
        <f>SUM(J17/7)</f>
        <v>1</v>
      </c>
      <c r="L17" s="31">
        <v>428</v>
      </c>
      <c r="M17" s="31">
        <f t="shared" si="1"/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127" t="s">
        <v>26</v>
      </c>
      <c r="B18" s="30">
        <v>2</v>
      </c>
      <c r="C18" s="30">
        <v>2</v>
      </c>
      <c r="D18" s="30">
        <v>2</v>
      </c>
      <c r="E18" s="30">
        <v>2</v>
      </c>
      <c r="F18" s="33">
        <v>1</v>
      </c>
      <c r="G18" s="38" t="s">
        <v>16</v>
      </c>
      <c r="H18" s="38" t="s">
        <v>16</v>
      </c>
      <c r="I18" s="31">
        <f t="shared" si="0"/>
        <v>9</v>
      </c>
      <c r="J18" s="31">
        <v>5</v>
      </c>
      <c r="K18" s="32">
        <f>SUM(J18/5)</f>
        <v>1</v>
      </c>
      <c r="L18" s="31">
        <v>264</v>
      </c>
      <c r="M18" s="31">
        <f>IF(ISBLANK(B18),0,IF((B18)="NA",0,IF((B18)="Not Used",-10,IF((B18)=1,1,IF((B18)=2,1,IF((B18)=3,1,IF((B18)=0,1,)))))+IF(ISBLANK(C18),0,IF((C18)="NA",0,IF((C18)="Not Used",-10,IF((C18)=1,1,IF((C18)=2,1,IF((C18)=3,1,IF((C18)=0,1,))))))+IF(ISBLANK(D18),0,IF((D18)="NA",0,IF((D18)="Not Used",-10,IF((D18)=1,1,IF((D18)=2,1,IF((D18)=3,1,IF((D18)=0,1,))))))+IF(ISBLANK(E18),0,IF((E18)="NA",0,IF((E18)="Not Used",-10,IF((E18)=1,1,IF((E18)=2,1,IF((E18)=3,1,IF((E18)=0,1,))))))+IF(ISBLANK(F26),0,IF((F26)="NA",0,IF((F26)="Not Used",-10,IF((F26)=1,1,IF((F26)=2,1,IF((F26)=3,1,IF((F26)=0,1,))))))+IF(ISBLANK(G18),0,IF((G18)="NA",0,IF((G18)="Not Used",-10,IF((G18)=1,1,IF((G18)=2,1,IF((G18)=3,1,IF((G18)=0,1,))))))+IF(ISBLANK(H18),0,IF((H18)="NA",0,IF((H18)="Not Used",-10,IF((H18)=1,1,IF((H18)=2,1,IF((H18)=3,1,IF((H18)=0,1,))))))))))))))</f>
        <v>4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32</v>
      </c>
      <c r="B19" s="33">
        <v>1</v>
      </c>
      <c r="C19" s="125" t="s">
        <v>16</v>
      </c>
      <c r="D19" s="125" t="s">
        <v>16</v>
      </c>
      <c r="E19" s="122">
        <v>0</v>
      </c>
      <c r="F19" s="33">
        <v>1</v>
      </c>
      <c r="G19" s="30">
        <v>2</v>
      </c>
      <c r="H19" s="30">
        <v>2</v>
      </c>
      <c r="I19" s="31">
        <f t="shared" si="0"/>
        <v>6</v>
      </c>
      <c r="J19" s="31">
        <v>5</v>
      </c>
      <c r="K19" s="32">
        <f>SUM(J19/5)</f>
        <v>1</v>
      </c>
      <c r="L19" s="31">
        <v>265</v>
      </c>
      <c r="M19" s="31">
        <f>IF(ISBLANK(B19),0,IF((B19)="NA",0,IF((B19)="Not Used",-10,IF((B19)=1,1,IF((B19)=2,1,IF((B19)=3,1,IF((B19)=0,1,)))))+IF(ISBLANK(C19),0,IF((C19)="NA",0,IF((C19)="Not Used",-10,IF((C19)=1,1,IF((C19)=2,1,IF((C19)=3,1,IF((C19)=0,1,))))))+IF(ISBLANK(D19),0,IF((D19)="NA",0,IF((D19)="Not Used",-10,IF((D19)=1,1,IF((D19)=2,1,IF((D19)=3,1,IF((D19)=0,1,))))))+IF(ISBLANK(E19),0,IF((E19)="NA",0,IF((E19)="Not Used",-10,IF((E19)=1,1,IF((E19)=2,1,IF((E19)=3,1,IF((E19)=0,1,))))))+IF(ISBLANK(F19),0,IF((F19)="NA",0,IF((F19)="Not Used",-10,IF((F19)=1,1,IF((F19)=2,1,IF((F19)=3,1,IF((F19)=0,1,))))))+IF(ISBLANK(G19),0,IF((G19)="NA",0,IF((G19)="Not Used",-10,IF((G19)=1,1,IF((G19)=2,1,IF((G19)=3,1,IF((G19)=0,1,))))))+IF(ISBLANK(H19),0,IF((H19)="NA",0,IF((H19)="Not Used",-10,IF((H19)=1,1,IF((H19)=2,1,IF((H19)=3,1,IF((H19)=0,1,))))))))))))))</f>
        <v>5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29</v>
      </c>
      <c r="B20" s="125" t="s">
        <v>16</v>
      </c>
      <c r="C20" s="125" t="s">
        <v>16</v>
      </c>
      <c r="D20" s="125" t="s">
        <v>16</v>
      </c>
      <c r="E20" s="122">
        <v>0</v>
      </c>
      <c r="F20" s="33">
        <v>1</v>
      </c>
      <c r="G20" s="30">
        <v>2</v>
      </c>
      <c r="H20" s="29">
        <v>3</v>
      </c>
      <c r="I20" s="31">
        <f t="shared" si="0"/>
        <v>6</v>
      </c>
      <c r="J20" s="31">
        <v>4</v>
      </c>
      <c r="K20" s="32">
        <f>SUM(J20/4)</f>
        <v>1</v>
      </c>
      <c r="L20" s="31">
        <v>235</v>
      </c>
      <c r="M20" s="31">
        <f>IF(ISBLANK(B20),0,IF((B20)="NA",0,IF((B20)="Not Used",-10,IF((B20)=1,1,IF((B20)=2,1,IF((B20)=3,1,IF((B20)=0,1,)))))+IF(ISBLANK(C20),0,IF((C20)="NA",0,IF((C20)="Not Used",-10,IF((C20)=1,1,IF((C20)=2,1,IF((C20)=3,1,IF((C20)=0,1,))))))+IF(ISBLANK(D20),0,IF((D20)="NA",0,IF((D20)="Not Used",-10,IF((D20)=1,1,IF((D20)=2,1,IF((D20)=3,1,IF((D20)=0,1,))))))+IF(ISBLANK(E20),0,IF((E20)="NA",0,IF((E20)="Not Used",-10,IF((E20)=1,1,IF((E20)=2,1,IF((E20)=3,1,IF((E20)=0,1,))))))+IF(ISBLANK(F20),0,IF((F20)="NA",0,IF((F20)="Not Used",-10,IF((F20)=1,1,IF((F20)=2,1,IF((F20)=3,1,IF((F20)=0,1,))))))+IF(ISBLANK(G20),0,IF((G20)="NA",0,IF((G20)="Not Used",-10,IF((G20)=1,1,IF((G20)=2,1,IF((G20)=3,1,IF((G20)=0,1,))))))+IF(ISBLANK(H20),0,IF((H20)="NA",0,IF((H20)="Not Used",-10,IF((H20)=1,1,IF((H20)=2,1,IF((H20)=3,1,IF((H20)=0,1,))))))))))))))</f>
        <v>4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34</v>
      </c>
      <c r="B21" s="125" t="s">
        <v>16</v>
      </c>
      <c r="C21" s="125" t="s">
        <v>16</v>
      </c>
      <c r="D21" s="125" t="s">
        <v>16</v>
      </c>
      <c r="E21" s="30">
        <v>2</v>
      </c>
      <c r="F21" s="125" t="s">
        <v>16</v>
      </c>
      <c r="G21" s="125" t="s">
        <v>16</v>
      </c>
      <c r="H21" s="125" t="s">
        <v>16</v>
      </c>
      <c r="I21" s="31">
        <f t="shared" si="0"/>
        <v>2</v>
      </c>
      <c r="J21" s="31">
        <v>1</v>
      </c>
      <c r="K21" s="32">
        <f>SUM(J21/1)</f>
        <v>1</v>
      </c>
      <c r="L21" s="31">
        <v>62</v>
      </c>
      <c r="M21" s="31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1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31</v>
      </c>
      <c r="B22" s="125" t="s">
        <v>16</v>
      </c>
      <c r="C22" s="125" t="s">
        <v>16</v>
      </c>
      <c r="D22" s="125" t="s">
        <v>16</v>
      </c>
      <c r="E22" s="33">
        <v>1</v>
      </c>
      <c r="F22" s="125" t="s">
        <v>16</v>
      </c>
      <c r="G22" s="125" t="s">
        <v>16</v>
      </c>
      <c r="H22" s="125" t="s">
        <v>16</v>
      </c>
      <c r="I22" s="31">
        <f t="shared" si="0"/>
        <v>1</v>
      </c>
      <c r="J22" s="31">
        <v>1</v>
      </c>
      <c r="K22" s="32">
        <f>SUM(J22/1)</f>
        <v>1</v>
      </c>
      <c r="L22" s="31">
        <v>36</v>
      </c>
      <c r="M22" s="31">
        <f>IF(ISBLANK(B22),0,IF((B22)="NA",0,IF((B22)="Not Used",-10,IF((B22)=1,1,IF((B22)=2,1,IF((B22)=3,1,IF((B22)=0,1,)))))+IF(ISBLANK(C22),0,IF((C22)="NA",0,IF((C22)="Not Used",-10,IF((C22)=1,1,IF((C22)=2,1,IF((C22)=3,1,IF((C22)=0,1,))))))+IF(ISBLANK(D22),0,IF((D22)="NA",0,IF((D22)="Not Used",-10,IF((D22)=1,1,IF((D22)=2,1,IF((D22)=3,1,IF((D22)=0,1,))))))+IF(ISBLANK(E22),0,IF((E22)="NA",0,IF((E22)="Not Used",-10,IF((E22)=1,1,IF((E22)=2,1,IF((E22)=3,1,IF((E22)=0,1,))))))+IF(ISBLANK(F22),0,IF((F22)="NA",0,IF((F22)="Not Used",-10,IF((F22)=1,1,IF((F22)=2,1,IF((F22)=3,1,IF((F22)=0,1,))))))+IF(ISBLANK(G22),0,IF((G22)="NA",0,IF((G22)="Not Used",-10,IF((G22)=1,1,IF((G22)=2,1,IF((G22)=3,1,IF((G22)=0,1,))))))+IF(ISBLANK(H22),0,IF((H22)="NA",0,IF((H22)="Not Used",-10,IF((H22)=1,1,IF((H22)=2,1,IF((H22)=3,1,IF((H22)=0,1,))))))))))))))</f>
        <v>1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33</v>
      </c>
      <c r="B23" s="125" t="s">
        <v>16</v>
      </c>
      <c r="C23" s="125" t="s">
        <v>16</v>
      </c>
      <c r="D23" s="125" t="s">
        <v>16</v>
      </c>
      <c r="E23" s="122">
        <v>0</v>
      </c>
      <c r="F23" s="125" t="s">
        <v>16</v>
      </c>
      <c r="G23" s="125" t="s">
        <v>16</v>
      </c>
      <c r="H23" s="125" t="s">
        <v>16</v>
      </c>
      <c r="I23" s="31">
        <f t="shared" si="0"/>
        <v>0</v>
      </c>
      <c r="J23" s="31">
        <v>1</v>
      </c>
      <c r="K23" s="32">
        <f>SUM(J23/1)</f>
        <v>1</v>
      </c>
      <c r="L23" s="31">
        <v>34</v>
      </c>
      <c r="M23" s="31">
        <f>IF(ISBLANK(B23),0,IF((B23)="NA",0,IF((B23)="Not Used",-10,IF((B23)=1,1,IF((B23)=2,1,IF((B23)=3,1,IF((B23)=0,1,)))))+IF(ISBLANK(C23),0,IF((C23)="NA",0,IF((C23)="Not Used",-10,IF((C23)=1,1,IF((C23)=2,1,IF((C23)=3,1,IF((C23)=0,1,))))))+IF(ISBLANK(D23),0,IF((D23)="NA",0,IF((D23)="Not Used",-10,IF((D23)=1,1,IF((D23)=2,1,IF((D23)=3,1,IF((D23)=0,1,))))))+IF(ISBLANK(E23),0,IF((E23)="NA",0,IF((E23)="Not Used",-10,IF((E23)=1,1,IF((E23)=2,1,IF((E23)=3,1,IF((E23)=0,1,))))))+IF(ISBLANK(F23),0,IF((F23)="NA",0,IF((F23)="Not Used",-10,IF((F23)=1,1,IF((F23)=2,1,IF((F23)=3,1,IF((F23)=0,1,))))))+IF(ISBLANK(G23),0,IF((G23)="NA",0,IF((G23)="Not Used",-10,IF((G23)=1,1,IF((G23)=2,1,IF((G23)=3,1,IF((G23)=0,1,))))))+IF(ISBLANK(H23),0,IF((H23)="NA",0,IF((H23)="Not Used",-10,IF((H23)=1,1,IF((H23)=2,1,IF((H23)=3,1,IF((H23)=0,1,))))))))))))))</f>
        <v>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4" customHeight="1" x14ac:dyDescent="0.25">
      <c r="A24" s="17"/>
      <c r="B24" s="12">
        <f t="shared" ref="B24:J24" si="2">SUM(B6:B23)</f>
        <v>34</v>
      </c>
      <c r="C24" s="12">
        <f t="shared" si="2"/>
        <v>26</v>
      </c>
      <c r="D24" s="12">
        <f t="shared" si="2"/>
        <v>33</v>
      </c>
      <c r="E24" s="12">
        <f t="shared" si="2"/>
        <v>33</v>
      </c>
      <c r="F24" s="12">
        <f t="shared" si="2"/>
        <v>29</v>
      </c>
      <c r="G24" s="12">
        <f t="shared" si="2"/>
        <v>38</v>
      </c>
      <c r="H24" s="12">
        <f t="shared" si="2"/>
        <v>26</v>
      </c>
      <c r="I24" s="12">
        <f t="shared" si="2"/>
        <v>219</v>
      </c>
      <c r="J24" s="12">
        <f t="shared" si="2"/>
        <v>97</v>
      </c>
      <c r="K24" s="12"/>
      <c r="L24" s="12">
        <f>SUM(L6:L23)</f>
        <v>7724</v>
      </c>
      <c r="M24" s="12">
        <f>SUM(M6:M23)</f>
        <v>96</v>
      </c>
    </row>
    <row r="25" spans="1:26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</row>
    <row r="26" spans="1:26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6" ht="24" customHeight="1" x14ac:dyDescent="0.25">
      <c r="A29" s="1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26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sortState ref="A6:M23">
    <sortCondition descending="1" ref="I6:I23"/>
    <sortCondition descending="1" ref="L6:L23"/>
    <sortCondition ref="A6:A23"/>
  </sortState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0"/>
  <sheetViews>
    <sheetView showGridLines="0" topLeftCell="A2" zoomScale="75" zoomScaleNormal="75" workbookViewId="0">
      <selection activeCell="I23" sqref="I23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129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>SUM(B6:H6)</f>
        <v>21</v>
      </c>
      <c r="J6" s="31">
        <v>7</v>
      </c>
      <c r="K6" s="32">
        <f>SUM(J6/7)</f>
        <v>1</v>
      </c>
      <c r="L6" s="31">
        <v>700</v>
      </c>
      <c r="M6" s="31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127" t="s">
        <v>37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f>SUM(B7:H7)</f>
        <v>21</v>
      </c>
      <c r="J7" s="31">
        <v>7</v>
      </c>
      <c r="K7" s="32">
        <f>SUM(J7/7)</f>
        <v>1</v>
      </c>
      <c r="L7" s="31">
        <v>700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48</v>
      </c>
      <c r="B8" s="29">
        <v>3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29">
        <v>3</v>
      </c>
      <c r="I8" s="31">
        <f>SUM(B8:H8)</f>
        <v>21</v>
      </c>
      <c r="J8" s="31">
        <v>7</v>
      </c>
      <c r="K8" s="32">
        <f>SUM(J8/7)</f>
        <v>1</v>
      </c>
      <c r="L8" s="31">
        <v>700</v>
      </c>
      <c r="M8" s="31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30</v>
      </c>
      <c r="B9" s="29">
        <v>3</v>
      </c>
      <c r="C9" s="29">
        <v>3</v>
      </c>
      <c r="D9" s="30">
        <v>2</v>
      </c>
      <c r="E9" s="122">
        <v>0</v>
      </c>
      <c r="F9" s="29">
        <v>3</v>
      </c>
      <c r="G9" s="29">
        <v>3</v>
      </c>
      <c r="H9" s="30">
        <v>2</v>
      </c>
      <c r="I9" s="31">
        <v>16</v>
      </c>
      <c r="J9" s="31">
        <v>7</v>
      </c>
      <c r="K9" s="32">
        <v>1</v>
      </c>
      <c r="L9" s="31">
        <v>595</v>
      </c>
      <c r="M9" s="31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23</v>
      </c>
      <c r="B10" s="29">
        <v>3</v>
      </c>
      <c r="C10" s="30">
        <v>2</v>
      </c>
      <c r="D10" s="30">
        <v>2</v>
      </c>
      <c r="E10" s="33">
        <v>1</v>
      </c>
      <c r="F10" s="29">
        <v>3</v>
      </c>
      <c r="G10" s="29">
        <v>3</v>
      </c>
      <c r="H10" s="30">
        <v>2</v>
      </c>
      <c r="I10" s="31">
        <v>16</v>
      </c>
      <c r="J10" s="31">
        <v>7</v>
      </c>
      <c r="K10" s="32">
        <v>1</v>
      </c>
      <c r="L10" s="31">
        <v>588</v>
      </c>
      <c r="M10" s="31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35</v>
      </c>
      <c r="B11" s="29">
        <v>3</v>
      </c>
      <c r="C11" s="29">
        <v>3</v>
      </c>
      <c r="D11" s="30">
        <v>2</v>
      </c>
      <c r="E11" s="33">
        <v>1</v>
      </c>
      <c r="F11" s="30">
        <v>2</v>
      </c>
      <c r="G11" s="29">
        <v>3</v>
      </c>
      <c r="H11" s="30">
        <v>2</v>
      </c>
      <c r="I11" s="31">
        <v>16</v>
      </c>
      <c r="J11" s="31">
        <v>7</v>
      </c>
      <c r="K11" s="32">
        <v>1</v>
      </c>
      <c r="L11" s="31">
        <v>564</v>
      </c>
      <c r="M11" s="31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21</v>
      </c>
      <c r="B12" s="126" t="s">
        <v>16</v>
      </c>
      <c r="C12" s="29">
        <v>3</v>
      </c>
      <c r="D12" s="29">
        <v>3</v>
      </c>
      <c r="E12" s="33">
        <v>1</v>
      </c>
      <c r="F12" s="29">
        <v>3</v>
      </c>
      <c r="G12" s="29">
        <v>3</v>
      </c>
      <c r="H12" s="29">
        <v>3</v>
      </c>
      <c r="I12" s="31">
        <v>16</v>
      </c>
      <c r="J12" s="31">
        <v>6</v>
      </c>
      <c r="K12" s="32">
        <v>1</v>
      </c>
      <c r="L12" s="31">
        <v>535</v>
      </c>
      <c r="M12" s="31">
        <v>6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126</v>
      </c>
      <c r="B13" s="126" t="s">
        <v>16</v>
      </c>
      <c r="C13" s="30">
        <v>2</v>
      </c>
      <c r="D13" s="29">
        <v>3</v>
      </c>
      <c r="E13" s="33">
        <v>1</v>
      </c>
      <c r="F13" s="29">
        <v>3</v>
      </c>
      <c r="G13" s="29">
        <v>3</v>
      </c>
      <c r="H13" s="29">
        <v>3</v>
      </c>
      <c r="I13" s="31">
        <v>15</v>
      </c>
      <c r="J13" s="31">
        <v>6</v>
      </c>
      <c r="K13" s="32">
        <v>1</v>
      </c>
      <c r="L13" s="31">
        <v>529</v>
      </c>
      <c r="M13" s="31">
        <v>6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46</v>
      </c>
      <c r="B14" s="126" t="s">
        <v>16</v>
      </c>
      <c r="C14" s="29">
        <v>3</v>
      </c>
      <c r="D14" s="30">
        <v>2</v>
      </c>
      <c r="E14" s="33">
        <v>1</v>
      </c>
      <c r="F14" s="29">
        <v>3</v>
      </c>
      <c r="G14" s="29">
        <v>3</v>
      </c>
      <c r="H14" s="30">
        <v>2</v>
      </c>
      <c r="I14" s="31">
        <v>14</v>
      </c>
      <c r="J14" s="31">
        <v>6</v>
      </c>
      <c r="K14" s="32">
        <v>1</v>
      </c>
      <c r="L14" s="31">
        <v>510</v>
      </c>
      <c r="M14" s="31">
        <v>6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36</v>
      </c>
      <c r="B15" s="124" t="s">
        <v>16</v>
      </c>
      <c r="C15" s="29">
        <v>3</v>
      </c>
      <c r="D15" s="124" t="s">
        <v>16</v>
      </c>
      <c r="E15" s="124" t="s">
        <v>16</v>
      </c>
      <c r="F15" s="30">
        <v>2</v>
      </c>
      <c r="G15" s="29">
        <v>3</v>
      </c>
      <c r="H15" s="29">
        <v>3</v>
      </c>
      <c r="I15" s="31">
        <f>SUM(B15:H15)</f>
        <v>11</v>
      </c>
      <c r="J15" s="31">
        <v>4</v>
      </c>
      <c r="K15" s="32">
        <f>SUM(J15/4)</f>
        <v>1</v>
      </c>
      <c r="L15" s="31">
        <v>383</v>
      </c>
      <c r="M15" s="31">
        <f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4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26</v>
      </c>
      <c r="B16" s="38" t="s">
        <v>16</v>
      </c>
      <c r="C16" s="29">
        <v>3</v>
      </c>
      <c r="D16" s="38" t="s">
        <v>16</v>
      </c>
      <c r="E16" s="38" t="s">
        <v>16</v>
      </c>
      <c r="F16" s="29">
        <v>3</v>
      </c>
      <c r="G16" s="30">
        <v>2</v>
      </c>
      <c r="H16" s="33">
        <v>1</v>
      </c>
      <c r="I16" s="31">
        <f>SUM(B16:H16)</f>
        <v>9</v>
      </c>
      <c r="J16" s="31">
        <v>4</v>
      </c>
      <c r="K16" s="32">
        <f>SUM(J16/4)</f>
        <v>1</v>
      </c>
      <c r="L16" s="31">
        <v>308</v>
      </c>
      <c r="M16" s="31">
        <f>IF(ISBLANK(B16),0,IF((B16)="NA",0,IF((B16)="Not Used",-10,IF((B16)=1,1,IF((B16)=2,1,IF((B16)=3,1,IF((B16)=0,1,)))))+IF(ISBLANK(C16),0,IF((C16)="NA",0,IF((C16)="Not Used",-10,IF((C16)=1,1,IF((C16)=2,1,IF((C16)=3,1,IF((C16)=0,1,))))))+IF(ISBLANK(D16),0,IF((D16)="NA",0,IF((D16)="Not Used",-10,IF((D16)=1,1,IF((D16)=2,1,IF((D16)=3,1,IF((D16)=0,1,))))))+IF(ISBLANK(E16),0,IF((E16)="NA",0,IF((E16)="Not Used",-10,IF((E16)=1,1,IF((E16)=2,1,IF((E16)=3,1,IF((E16)=0,1,))))))+IF(ISBLANK(F16),0,IF((F16)="NA",0,IF((F16)="Not Used",-10,IF((F16)=1,1,IF((F16)=2,1,IF((F16)=3,1,IF((F16)=0,1,))))))+IF(ISBLANK(G16),0,IF((G16)="NA",0,IF((G16)="Not Used",-10,IF((G16)=1,1,IF((G16)=2,1,IF((G16)=3,1,IF((G16)=0,1,))))))+IF(ISBLANK(H16),0,IF((H16)="NA",0,IF((H16)="Not Used",-10,IF((H16)=1,1,IF((H16)=2,1,IF((H16)=3,1,IF((H16)=0,1,))))))))))))))</f>
        <v>4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17</v>
      </c>
      <c r="B17" s="126" t="s">
        <v>16</v>
      </c>
      <c r="C17" s="126" t="s">
        <v>16</v>
      </c>
      <c r="D17" s="126" t="s">
        <v>16</v>
      </c>
      <c r="E17" s="126" t="s">
        <v>16</v>
      </c>
      <c r="F17" s="126" t="s">
        <v>16</v>
      </c>
      <c r="G17" s="126" t="s">
        <v>16</v>
      </c>
      <c r="H17" s="29">
        <v>3</v>
      </c>
      <c r="I17" s="31">
        <v>3</v>
      </c>
      <c r="J17" s="31">
        <v>1</v>
      </c>
      <c r="K17" s="32">
        <v>1</v>
      </c>
      <c r="L17" s="31">
        <v>100</v>
      </c>
      <c r="M17" s="31">
        <v>1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32</v>
      </c>
      <c r="B18" s="125" t="s">
        <v>16</v>
      </c>
      <c r="C18" s="125" t="s">
        <v>16</v>
      </c>
      <c r="D18" s="30">
        <v>2</v>
      </c>
      <c r="E18" s="125" t="s">
        <v>16</v>
      </c>
      <c r="F18" s="125" t="s">
        <v>16</v>
      </c>
      <c r="G18" s="125" t="s">
        <v>16</v>
      </c>
      <c r="H18" s="125" t="s">
        <v>16</v>
      </c>
      <c r="I18" s="31">
        <v>2</v>
      </c>
      <c r="J18" s="31">
        <v>1</v>
      </c>
      <c r="K18" s="32">
        <v>1</v>
      </c>
      <c r="L18" s="31">
        <v>94</v>
      </c>
      <c r="M18" s="31">
        <v>1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22</v>
      </c>
      <c r="B19" s="126" t="s">
        <v>16</v>
      </c>
      <c r="C19" s="126" t="s">
        <v>16</v>
      </c>
      <c r="D19" s="30">
        <v>2</v>
      </c>
      <c r="E19" s="126" t="s">
        <v>16</v>
      </c>
      <c r="F19" s="126" t="s">
        <v>16</v>
      </c>
      <c r="G19" s="126" t="s">
        <v>16</v>
      </c>
      <c r="H19" s="126" t="s">
        <v>16</v>
      </c>
      <c r="I19" s="31">
        <v>2</v>
      </c>
      <c r="J19" s="31">
        <v>1</v>
      </c>
      <c r="K19" s="32">
        <v>1</v>
      </c>
      <c r="L19" s="31">
        <v>80</v>
      </c>
      <c r="M19" s="31">
        <v>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29</v>
      </c>
      <c r="B20" s="125" t="s">
        <v>16</v>
      </c>
      <c r="C20" s="125" t="s">
        <v>16</v>
      </c>
      <c r="D20" s="125" t="s">
        <v>16</v>
      </c>
      <c r="E20" s="30">
        <v>2</v>
      </c>
      <c r="F20" s="125" t="s">
        <v>16</v>
      </c>
      <c r="G20" s="125" t="s">
        <v>16</v>
      </c>
      <c r="H20" s="125" t="s">
        <v>16</v>
      </c>
      <c r="I20" s="31">
        <v>2</v>
      </c>
      <c r="J20" s="31">
        <v>1</v>
      </c>
      <c r="K20" s="32">
        <v>1</v>
      </c>
      <c r="L20" s="31">
        <v>75</v>
      </c>
      <c r="M20" s="31">
        <v>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33</v>
      </c>
      <c r="B21" s="125" t="s">
        <v>16</v>
      </c>
      <c r="C21" s="125" t="s">
        <v>16</v>
      </c>
      <c r="D21" s="125" t="s">
        <v>16</v>
      </c>
      <c r="E21" s="125" t="s">
        <v>16</v>
      </c>
      <c r="F21" s="30">
        <v>2</v>
      </c>
      <c r="G21" s="125" t="s">
        <v>16</v>
      </c>
      <c r="H21" s="125" t="s">
        <v>16</v>
      </c>
      <c r="I21" s="31">
        <v>2</v>
      </c>
      <c r="J21" s="31">
        <v>1</v>
      </c>
      <c r="K21" s="32">
        <v>1</v>
      </c>
      <c r="L21" s="31">
        <v>69</v>
      </c>
      <c r="M21" s="31">
        <v>1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31</v>
      </c>
      <c r="B22" s="125" t="s">
        <v>16</v>
      </c>
      <c r="C22" s="125" t="s">
        <v>16</v>
      </c>
      <c r="D22" s="125" t="s">
        <v>16</v>
      </c>
      <c r="E22" s="125" t="s">
        <v>16</v>
      </c>
      <c r="F22" s="125" t="s">
        <v>16</v>
      </c>
      <c r="G22" s="125" t="s">
        <v>16</v>
      </c>
      <c r="H22" s="30">
        <v>2</v>
      </c>
      <c r="I22" s="31">
        <v>2</v>
      </c>
      <c r="J22" s="31">
        <v>1</v>
      </c>
      <c r="K22" s="32">
        <v>1</v>
      </c>
      <c r="L22" s="31">
        <v>58</v>
      </c>
      <c r="M22" s="31">
        <v>1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4" customHeight="1" x14ac:dyDescent="0.25">
      <c r="A23" s="17"/>
      <c r="B23" s="12">
        <f t="shared" ref="B23:J23" si="0">SUM(B6:B22)</f>
        <v>18</v>
      </c>
      <c r="C23" s="12">
        <f t="shared" si="0"/>
        <v>31</v>
      </c>
      <c r="D23" s="12">
        <f t="shared" si="0"/>
        <v>27</v>
      </c>
      <c r="E23" s="12">
        <f t="shared" si="0"/>
        <v>16</v>
      </c>
      <c r="F23" s="12">
        <f t="shared" si="0"/>
        <v>33</v>
      </c>
      <c r="G23" s="12">
        <f t="shared" si="0"/>
        <v>32</v>
      </c>
      <c r="H23" s="12">
        <f t="shared" si="0"/>
        <v>32</v>
      </c>
      <c r="I23" s="12">
        <f t="shared" si="0"/>
        <v>189</v>
      </c>
      <c r="J23" s="12">
        <f t="shared" si="0"/>
        <v>74</v>
      </c>
      <c r="K23" s="12"/>
      <c r="L23" s="12">
        <f>SUM(L6:L22)</f>
        <v>6588</v>
      </c>
      <c r="M23" s="12">
        <f>SUM(M6:M22)</f>
        <v>74</v>
      </c>
    </row>
    <row r="24" spans="1:26" ht="24" customHeight="1" x14ac:dyDescent="0.35">
      <c r="A24" s="18" t="s">
        <v>130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0"/>
    </row>
    <row r="25" spans="1:26" ht="24" customHeight="1" x14ac:dyDescent="0.25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26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24" customHeight="1" x14ac:dyDescent="0.25">
      <c r="A28" s="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26" ht="24" customHeight="1" x14ac:dyDescent="0.25">
      <c r="A29" s="17"/>
      <c r="B29" s="20"/>
      <c r="C29" s="20"/>
      <c r="D29" s="20"/>
      <c r="E29" s="21"/>
      <c r="F29" s="21"/>
      <c r="G29" s="21"/>
      <c r="H29" s="21"/>
      <c r="I29" s="21"/>
      <c r="J29" s="21"/>
      <c r="K29" s="21"/>
      <c r="L29" s="21"/>
      <c r="M29" s="21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16.5" customHeight="1" x14ac:dyDescent="0.25">
      <c r="A31" s="22"/>
      <c r="B31" s="23"/>
      <c r="C31" s="23"/>
      <c r="D31" s="23"/>
      <c r="E31" s="23"/>
      <c r="F31" s="24" t="s">
        <v>24</v>
      </c>
      <c r="G31" s="24"/>
      <c r="H31" s="24"/>
      <c r="I31" s="24"/>
      <c r="J31" s="24"/>
      <c r="K31" s="24"/>
      <c r="L31" s="23"/>
      <c r="M31" s="23"/>
    </row>
    <row r="32" spans="1:26" ht="12.75" customHeight="1" x14ac:dyDescent="0.2"/>
    <row r="33" spans="2:14" ht="12.75" customHeight="1" x14ac:dyDescent="0.2"/>
    <row r="34" spans="2:14" ht="12.75" customHeight="1" x14ac:dyDescent="0.2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</row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sortState ref="A6:M22">
    <sortCondition descending="1" ref="I6:I22"/>
    <sortCondition descending="1" ref="L6:L22"/>
    <sortCondition ref="A6:A22"/>
  </sortState>
  <mergeCells count="2">
    <mergeCell ref="A2:M2"/>
    <mergeCell ref="B34:N34"/>
  </mergeCells>
  <pageMargins left="0.7" right="0.7" top="0.75" bottom="0.75" header="0" footer="0"/>
  <pageSetup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1"/>
  <sheetViews>
    <sheetView showGridLines="0" topLeftCell="A3" zoomScale="75" zoomScaleNormal="75" workbookViewId="0">
      <selection activeCell="A15" sqref="A1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128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37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>SUM(B6:H6)</f>
        <v>21</v>
      </c>
      <c r="J6" s="31">
        <v>7</v>
      </c>
      <c r="K6" s="32">
        <f>SUM(J6/7)</f>
        <v>1</v>
      </c>
      <c r="L6" s="31">
        <v>700</v>
      </c>
      <c r="M6" s="31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13</v>
      </c>
      <c r="B7" s="30">
        <v>2</v>
      </c>
      <c r="C7" s="30">
        <v>2</v>
      </c>
      <c r="D7" s="30">
        <v>2</v>
      </c>
      <c r="E7" s="33">
        <v>1</v>
      </c>
      <c r="F7" s="29">
        <v>3</v>
      </c>
      <c r="G7" s="30">
        <v>2</v>
      </c>
      <c r="H7" s="29">
        <v>3</v>
      </c>
      <c r="I7" s="31">
        <v>15</v>
      </c>
      <c r="J7" s="31">
        <v>7</v>
      </c>
      <c r="K7" s="32">
        <v>1</v>
      </c>
      <c r="L7" s="31">
        <v>541</v>
      </c>
      <c r="M7" s="31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29">
        <v>3</v>
      </c>
      <c r="C8" s="122">
        <v>0</v>
      </c>
      <c r="D8" s="29">
        <v>3</v>
      </c>
      <c r="E8" s="122">
        <v>0</v>
      </c>
      <c r="F8" s="30">
        <v>2</v>
      </c>
      <c r="G8" s="29">
        <v>3</v>
      </c>
      <c r="H8" s="29">
        <v>3</v>
      </c>
      <c r="I8" s="31">
        <v>14</v>
      </c>
      <c r="J8" s="31">
        <v>7</v>
      </c>
      <c r="K8" s="32">
        <v>1</v>
      </c>
      <c r="L8" s="31">
        <v>554</v>
      </c>
      <c r="M8" s="31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17</v>
      </c>
      <c r="B9" s="126" t="s">
        <v>16</v>
      </c>
      <c r="C9" s="126" t="s">
        <v>16</v>
      </c>
      <c r="D9" s="29">
        <v>3</v>
      </c>
      <c r="E9" s="29">
        <v>3</v>
      </c>
      <c r="F9" s="29">
        <v>3</v>
      </c>
      <c r="G9" s="122">
        <v>0</v>
      </c>
      <c r="H9" s="29">
        <v>3</v>
      </c>
      <c r="I9" s="31">
        <v>12</v>
      </c>
      <c r="J9" s="31">
        <v>5</v>
      </c>
      <c r="K9" s="32">
        <v>1</v>
      </c>
      <c r="L9" s="31">
        <v>436</v>
      </c>
      <c r="M9" s="31">
        <v>5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20</v>
      </c>
      <c r="B10" s="126" t="s">
        <v>16</v>
      </c>
      <c r="C10" s="126" t="s">
        <v>16</v>
      </c>
      <c r="D10" s="30">
        <v>2</v>
      </c>
      <c r="E10" s="30">
        <v>2</v>
      </c>
      <c r="F10" s="29">
        <v>3</v>
      </c>
      <c r="G10" s="30">
        <v>2</v>
      </c>
      <c r="H10" s="29">
        <v>3</v>
      </c>
      <c r="I10" s="31">
        <v>12</v>
      </c>
      <c r="J10" s="31">
        <v>5</v>
      </c>
      <c r="K10" s="32">
        <v>1</v>
      </c>
      <c r="L10" s="31">
        <v>419</v>
      </c>
      <c r="M10" s="31">
        <v>5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36</v>
      </c>
      <c r="B11" s="29">
        <v>3</v>
      </c>
      <c r="C11" s="124" t="s">
        <v>16</v>
      </c>
      <c r="D11" s="29">
        <v>3</v>
      </c>
      <c r="E11" s="124" t="s">
        <v>16</v>
      </c>
      <c r="F11" s="29">
        <v>3</v>
      </c>
      <c r="G11" s="124" t="s">
        <v>16</v>
      </c>
      <c r="H11" s="29">
        <v>3</v>
      </c>
      <c r="I11" s="31">
        <f>SUM(B11:H11)</f>
        <v>12</v>
      </c>
      <c r="J11" s="31">
        <v>4</v>
      </c>
      <c r="K11" s="32">
        <f>SUM(J11/4)</f>
        <v>1</v>
      </c>
      <c r="L11" s="31">
        <v>400</v>
      </c>
      <c r="M11" s="31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4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35</v>
      </c>
      <c r="B12" s="30">
        <v>2</v>
      </c>
      <c r="C12" s="33">
        <v>1</v>
      </c>
      <c r="D12" s="30">
        <v>2</v>
      </c>
      <c r="E12" s="33">
        <v>1</v>
      </c>
      <c r="F12" s="30">
        <v>2</v>
      </c>
      <c r="G12" s="30">
        <v>2</v>
      </c>
      <c r="H12" s="33">
        <v>1</v>
      </c>
      <c r="I12" s="31">
        <v>11</v>
      </c>
      <c r="J12" s="31">
        <v>7</v>
      </c>
      <c r="K12" s="32">
        <v>1</v>
      </c>
      <c r="L12" s="31">
        <v>437</v>
      </c>
      <c r="M12" s="31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22</v>
      </c>
      <c r="B13" s="126" t="s">
        <v>16</v>
      </c>
      <c r="C13" s="29">
        <v>3</v>
      </c>
      <c r="D13" s="30">
        <v>2</v>
      </c>
      <c r="E13" s="30">
        <v>2</v>
      </c>
      <c r="F13" s="30">
        <v>2</v>
      </c>
      <c r="G13" s="122">
        <v>0</v>
      </c>
      <c r="H13" s="30">
        <v>2</v>
      </c>
      <c r="I13" s="31">
        <v>11</v>
      </c>
      <c r="J13" s="31">
        <v>6</v>
      </c>
      <c r="K13" s="32">
        <v>1</v>
      </c>
      <c r="L13" s="31">
        <v>383</v>
      </c>
      <c r="M13" s="31">
        <v>6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14</v>
      </c>
      <c r="B14" s="126" t="s">
        <v>16</v>
      </c>
      <c r="C14" s="126" t="s">
        <v>16</v>
      </c>
      <c r="D14" s="30">
        <v>2</v>
      </c>
      <c r="E14" s="29">
        <v>3</v>
      </c>
      <c r="F14" s="29">
        <v>3</v>
      </c>
      <c r="G14" s="33">
        <v>1</v>
      </c>
      <c r="H14" s="30">
        <v>2</v>
      </c>
      <c r="I14" s="31">
        <v>11</v>
      </c>
      <c r="J14" s="31">
        <v>5</v>
      </c>
      <c r="K14" s="32">
        <v>1</v>
      </c>
      <c r="L14" s="31">
        <v>368</v>
      </c>
      <c r="M14" s="31">
        <v>5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31</v>
      </c>
      <c r="B15" s="125" t="s">
        <v>16</v>
      </c>
      <c r="C15" s="125" t="s">
        <v>16</v>
      </c>
      <c r="D15" s="29">
        <v>3</v>
      </c>
      <c r="E15" s="30">
        <v>2</v>
      </c>
      <c r="F15" s="125" t="s">
        <v>16</v>
      </c>
      <c r="G15" s="29">
        <v>3</v>
      </c>
      <c r="H15" s="30">
        <v>2</v>
      </c>
      <c r="I15" s="31">
        <v>10</v>
      </c>
      <c r="J15" s="31">
        <v>4</v>
      </c>
      <c r="K15" s="32">
        <v>1</v>
      </c>
      <c r="L15" s="31">
        <v>378</v>
      </c>
      <c r="M15" s="31">
        <v>4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46</v>
      </c>
      <c r="B16" s="29">
        <v>3</v>
      </c>
      <c r="C16" s="29">
        <v>3</v>
      </c>
      <c r="D16" s="122">
        <v>0</v>
      </c>
      <c r="E16" s="30">
        <v>2</v>
      </c>
      <c r="F16" s="122">
        <v>0</v>
      </c>
      <c r="G16" s="122">
        <v>0</v>
      </c>
      <c r="H16" s="33">
        <v>1</v>
      </c>
      <c r="I16" s="31">
        <v>9</v>
      </c>
      <c r="J16" s="31">
        <v>7</v>
      </c>
      <c r="K16" s="32">
        <v>1</v>
      </c>
      <c r="L16" s="31">
        <v>418</v>
      </c>
      <c r="M16" s="31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30</v>
      </c>
      <c r="B17" s="29">
        <v>3</v>
      </c>
      <c r="C17" s="29">
        <v>3</v>
      </c>
      <c r="D17" s="122">
        <v>0</v>
      </c>
      <c r="E17" s="122">
        <v>0</v>
      </c>
      <c r="F17" s="33">
        <v>1</v>
      </c>
      <c r="G17" s="122">
        <v>0</v>
      </c>
      <c r="H17" s="30">
        <v>2</v>
      </c>
      <c r="I17" s="31">
        <v>9</v>
      </c>
      <c r="J17" s="31">
        <v>7</v>
      </c>
      <c r="K17" s="32">
        <v>1</v>
      </c>
      <c r="L17" s="31">
        <v>411</v>
      </c>
      <c r="M17" s="31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28</v>
      </c>
      <c r="B18" s="126" t="s">
        <v>16</v>
      </c>
      <c r="C18" s="126" t="s">
        <v>16</v>
      </c>
      <c r="D18" s="30">
        <v>2</v>
      </c>
      <c r="E18" s="29">
        <v>3</v>
      </c>
      <c r="F18" s="33">
        <v>1</v>
      </c>
      <c r="G18" s="33">
        <v>1</v>
      </c>
      <c r="H18" s="30">
        <v>2</v>
      </c>
      <c r="I18" s="31">
        <v>9</v>
      </c>
      <c r="J18" s="31">
        <v>5</v>
      </c>
      <c r="K18" s="32">
        <v>1</v>
      </c>
      <c r="L18" s="31">
        <v>301</v>
      </c>
      <c r="M18" s="31">
        <v>5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23</v>
      </c>
      <c r="B19" s="29">
        <v>3</v>
      </c>
      <c r="C19" s="29">
        <v>3</v>
      </c>
      <c r="D19" s="122">
        <v>0</v>
      </c>
      <c r="E19" s="122">
        <v>0</v>
      </c>
      <c r="F19" s="33">
        <v>1</v>
      </c>
      <c r="G19" s="122">
        <v>0</v>
      </c>
      <c r="H19" s="122">
        <v>0</v>
      </c>
      <c r="I19" s="31">
        <v>7</v>
      </c>
      <c r="J19" s="31">
        <v>7</v>
      </c>
      <c r="K19" s="32">
        <v>1</v>
      </c>
      <c r="L19" s="31">
        <v>393</v>
      </c>
      <c r="M19" s="31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21</v>
      </c>
      <c r="B20" s="126" t="s">
        <v>16</v>
      </c>
      <c r="C20" s="126" t="s">
        <v>16</v>
      </c>
      <c r="D20" s="122">
        <v>0</v>
      </c>
      <c r="E20" s="30">
        <v>2</v>
      </c>
      <c r="F20" s="29">
        <v>3</v>
      </c>
      <c r="G20" s="122">
        <v>0</v>
      </c>
      <c r="H20" s="33">
        <v>1</v>
      </c>
      <c r="I20" s="31">
        <v>6</v>
      </c>
      <c r="J20" s="31">
        <v>5</v>
      </c>
      <c r="K20" s="32">
        <v>1</v>
      </c>
      <c r="L20" s="31">
        <v>313</v>
      </c>
      <c r="M20" s="31">
        <v>5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26</v>
      </c>
      <c r="B21" s="30" t="s">
        <v>16</v>
      </c>
      <c r="C21" s="29">
        <v>2</v>
      </c>
      <c r="D21" s="29" t="s">
        <v>16</v>
      </c>
      <c r="E21" s="29" t="s">
        <v>16</v>
      </c>
      <c r="F21" s="29" t="s">
        <v>16</v>
      </c>
      <c r="G21" s="30">
        <v>2</v>
      </c>
      <c r="H21" s="29" t="s">
        <v>16</v>
      </c>
      <c r="I21" s="31">
        <v>4</v>
      </c>
      <c r="J21" s="31">
        <v>2</v>
      </c>
      <c r="K21" s="32">
        <v>1</v>
      </c>
      <c r="L21" s="31">
        <v>181</v>
      </c>
      <c r="M21" s="31">
        <v>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15</v>
      </c>
      <c r="B22" s="126" t="s">
        <v>16</v>
      </c>
      <c r="C22" s="126" t="s">
        <v>16</v>
      </c>
      <c r="D22" s="126" t="s">
        <v>16</v>
      </c>
      <c r="E22" s="126" t="s">
        <v>16</v>
      </c>
      <c r="F22" s="126" t="s">
        <v>16</v>
      </c>
      <c r="G22" s="122">
        <v>0</v>
      </c>
      <c r="H22" s="29">
        <v>3</v>
      </c>
      <c r="I22" s="31">
        <v>3</v>
      </c>
      <c r="J22" s="31">
        <v>2</v>
      </c>
      <c r="K22" s="32">
        <v>1</v>
      </c>
      <c r="L22" s="31">
        <v>141</v>
      </c>
      <c r="M22" s="31">
        <v>2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33</v>
      </c>
      <c r="B23" s="125" t="s">
        <v>16</v>
      </c>
      <c r="C23" s="33">
        <v>1</v>
      </c>
      <c r="D23" s="125" t="s">
        <v>16</v>
      </c>
      <c r="E23" s="125" t="s">
        <v>16</v>
      </c>
      <c r="F23" s="125" t="s">
        <v>16</v>
      </c>
      <c r="G23" s="125" t="s">
        <v>16</v>
      </c>
      <c r="H23" s="125" t="s">
        <v>16</v>
      </c>
      <c r="I23" s="31">
        <v>1</v>
      </c>
      <c r="J23" s="31">
        <v>1</v>
      </c>
      <c r="K23" s="32">
        <v>1</v>
      </c>
      <c r="L23" s="31">
        <v>47</v>
      </c>
      <c r="M23" s="31">
        <v>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4" customHeight="1" x14ac:dyDescent="0.25">
      <c r="A24" s="17"/>
      <c r="B24" s="12">
        <f t="shared" ref="B24:J24" si="0">SUM(B6:B23)</f>
        <v>22</v>
      </c>
      <c r="C24" s="12">
        <f t="shared" si="0"/>
        <v>21</v>
      </c>
      <c r="D24" s="12">
        <f t="shared" si="0"/>
        <v>27</v>
      </c>
      <c r="E24" s="12">
        <f t="shared" si="0"/>
        <v>24</v>
      </c>
      <c r="F24" s="12">
        <f t="shared" si="0"/>
        <v>30</v>
      </c>
      <c r="G24" s="12">
        <f t="shared" si="0"/>
        <v>19</v>
      </c>
      <c r="H24" s="12">
        <f t="shared" si="0"/>
        <v>34</v>
      </c>
      <c r="I24" s="12">
        <f t="shared" si="0"/>
        <v>177</v>
      </c>
      <c r="J24" s="12">
        <f t="shared" si="0"/>
        <v>93</v>
      </c>
      <c r="K24" s="12"/>
      <c r="L24" s="12">
        <f>SUM(L6:L23)</f>
        <v>6821</v>
      </c>
      <c r="M24" s="12">
        <f>SUM(M6:M23)</f>
        <v>93</v>
      </c>
    </row>
    <row r="25" spans="1:26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</row>
    <row r="26" spans="1:26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6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6" ht="24" customHeight="1" x14ac:dyDescent="0.25">
      <c r="A29" s="1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26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sortState ref="A6:M23">
    <sortCondition descending="1" ref="I6:I23"/>
    <sortCondition descending="1" ref="L6:L23"/>
    <sortCondition ref="A6:A23"/>
  </sortState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2"/>
  <sheetViews>
    <sheetView showGridLines="0" topLeftCell="A5" zoomScale="75" zoomScaleNormal="75" workbookViewId="0">
      <selection activeCell="F27" sqref="F2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125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 t="shared" ref="I6:I34" si="0">SUM(B6:H6)</f>
        <v>21</v>
      </c>
      <c r="J6" s="31">
        <v>7</v>
      </c>
      <c r="K6" s="32">
        <f t="shared" ref="K6:K25" si="1">SUM(J6/7)</f>
        <v>1</v>
      </c>
      <c r="L6" s="31">
        <v>700</v>
      </c>
      <c r="M6" s="31">
        <f t="shared" ref="M6:M34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f t="shared" si="0"/>
        <v>21</v>
      </c>
      <c r="J7" s="31">
        <v>7</v>
      </c>
      <c r="K7" s="32">
        <f t="shared" si="1"/>
        <v>1</v>
      </c>
      <c r="L7" s="31">
        <v>700</v>
      </c>
      <c r="M7" s="31">
        <f t="shared" si="2"/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19</v>
      </c>
      <c r="B8" s="30">
        <v>2</v>
      </c>
      <c r="C8" s="29">
        <v>3</v>
      </c>
      <c r="D8" s="29">
        <v>3</v>
      </c>
      <c r="E8" s="29">
        <v>3</v>
      </c>
      <c r="F8" s="29">
        <v>3</v>
      </c>
      <c r="G8" s="30">
        <v>2</v>
      </c>
      <c r="H8" s="29">
        <v>3</v>
      </c>
      <c r="I8" s="31">
        <f t="shared" si="0"/>
        <v>19</v>
      </c>
      <c r="J8" s="31">
        <v>7</v>
      </c>
      <c r="K8" s="32">
        <f t="shared" si="1"/>
        <v>1</v>
      </c>
      <c r="L8" s="31">
        <v>664</v>
      </c>
      <c r="M8" s="31">
        <f t="shared" si="2"/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18</v>
      </c>
      <c r="B9" s="30">
        <v>2</v>
      </c>
      <c r="C9" s="29">
        <v>3</v>
      </c>
      <c r="D9" s="29">
        <v>3</v>
      </c>
      <c r="E9" s="29">
        <v>3</v>
      </c>
      <c r="F9" s="29">
        <v>3</v>
      </c>
      <c r="G9" s="30">
        <v>2</v>
      </c>
      <c r="H9" s="29">
        <v>3</v>
      </c>
      <c r="I9" s="31">
        <f t="shared" si="0"/>
        <v>19</v>
      </c>
      <c r="J9" s="31">
        <v>7</v>
      </c>
      <c r="K9" s="32">
        <f t="shared" si="1"/>
        <v>1</v>
      </c>
      <c r="L9" s="31">
        <v>642</v>
      </c>
      <c r="M9" s="31">
        <f t="shared" si="2"/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36</v>
      </c>
      <c r="B10" s="29">
        <v>3</v>
      </c>
      <c r="C10" s="29">
        <v>3</v>
      </c>
      <c r="D10" s="30">
        <v>2</v>
      </c>
      <c r="E10" s="30">
        <v>2</v>
      </c>
      <c r="F10" s="30">
        <v>2</v>
      </c>
      <c r="G10" s="30">
        <v>2</v>
      </c>
      <c r="H10" s="29">
        <v>3</v>
      </c>
      <c r="I10" s="31">
        <f t="shared" si="0"/>
        <v>17</v>
      </c>
      <c r="J10" s="31">
        <v>7</v>
      </c>
      <c r="K10" s="32">
        <f t="shared" si="1"/>
        <v>1</v>
      </c>
      <c r="L10" s="31">
        <v>608</v>
      </c>
      <c r="M10" s="31">
        <f t="shared" si="2"/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37</v>
      </c>
      <c r="B11" s="33">
        <v>1</v>
      </c>
      <c r="C11" s="30">
        <v>2</v>
      </c>
      <c r="D11" s="29">
        <v>3</v>
      </c>
      <c r="E11" s="29">
        <v>3</v>
      </c>
      <c r="F11" s="29">
        <v>3</v>
      </c>
      <c r="G11" s="33">
        <v>1</v>
      </c>
      <c r="H11" s="29">
        <v>3</v>
      </c>
      <c r="I11" s="31">
        <f t="shared" si="0"/>
        <v>16</v>
      </c>
      <c r="J11" s="31">
        <v>7</v>
      </c>
      <c r="K11" s="32">
        <f t="shared" si="1"/>
        <v>1</v>
      </c>
      <c r="L11" s="31">
        <v>617</v>
      </c>
      <c r="M11" s="31">
        <f t="shared" si="2"/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45</v>
      </c>
      <c r="B12" s="122">
        <v>0</v>
      </c>
      <c r="C12" s="29">
        <v>3</v>
      </c>
      <c r="D12" s="29">
        <v>3</v>
      </c>
      <c r="E12" s="29">
        <v>3</v>
      </c>
      <c r="F12" s="29">
        <v>3</v>
      </c>
      <c r="G12" s="30">
        <v>2</v>
      </c>
      <c r="H12" s="33">
        <v>1</v>
      </c>
      <c r="I12" s="31">
        <f t="shared" si="0"/>
        <v>15</v>
      </c>
      <c r="J12" s="31">
        <v>7</v>
      </c>
      <c r="K12" s="32">
        <f t="shared" si="1"/>
        <v>1</v>
      </c>
      <c r="L12" s="31">
        <v>554</v>
      </c>
      <c r="M12" s="31">
        <f t="shared" si="2"/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33</v>
      </c>
      <c r="B13" s="30">
        <v>2</v>
      </c>
      <c r="C13" s="29">
        <v>3</v>
      </c>
      <c r="D13" s="33">
        <v>1</v>
      </c>
      <c r="E13" s="30">
        <v>2</v>
      </c>
      <c r="F13" s="29">
        <v>3</v>
      </c>
      <c r="G13" s="30">
        <v>2</v>
      </c>
      <c r="H13" s="30">
        <v>2</v>
      </c>
      <c r="I13" s="31">
        <f t="shared" si="0"/>
        <v>15</v>
      </c>
      <c r="J13" s="31">
        <v>7</v>
      </c>
      <c r="K13" s="32">
        <f t="shared" si="1"/>
        <v>1</v>
      </c>
      <c r="L13" s="31">
        <v>526</v>
      </c>
      <c r="M13" s="31">
        <f t="shared" si="2"/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17</v>
      </c>
      <c r="B14" s="33">
        <v>1</v>
      </c>
      <c r="C14" s="30">
        <v>2</v>
      </c>
      <c r="D14" s="29">
        <v>3</v>
      </c>
      <c r="E14" s="30">
        <v>2</v>
      </c>
      <c r="F14" s="29">
        <v>3</v>
      </c>
      <c r="G14" s="30">
        <v>2</v>
      </c>
      <c r="H14" s="30">
        <v>2</v>
      </c>
      <c r="I14" s="31">
        <f t="shared" si="0"/>
        <v>15</v>
      </c>
      <c r="J14" s="31">
        <v>7</v>
      </c>
      <c r="K14" s="32">
        <f t="shared" si="1"/>
        <v>1</v>
      </c>
      <c r="L14" s="31">
        <v>511</v>
      </c>
      <c r="M14" s="31">
        <f t="shared" si="2"/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20</v>
      </c>
      <c r="B15" s="122">
        <v>0</v>
      </c>
      <c r="C15" s="29">
        <v>3</v>
      </c>
      <c r="D15" s="29">
        <v>3</v>
      </c>
      <c r="E15" s="33">
        <v>1</v>
      </c>
      <c r="F15" s="29">
        <v>3</v>
      </c>
      <c r="G15" s="30">
        <v>2</v>
      </c>
      <c r="H15" s="30">
        <v>2</v>
      </c>
      <c r="I15" s="31">
        <f t="shared" si="0"/>
        <v>14</v>
      </c>
      <c r="J15" s="31">
        <v>7</v>
      </c>
      <c r="K15" s="32">
        <f t="shared" si="1"/>
        <v>1</v>
      </c>
      <c r="L15" s="31">
        <v>529</v>
      </c>
      <c r="M15" s="31">
        <f t="shared" si="2"/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14</v>
      </c>
      <c r="B16" s="122">
        <v>0</v>
      </c>
      <c r="C16" s="30">
        <v>2</v>
      </c>
      <c r="D16" s="29">
        <v>3</v>
      </c>
      <c r="E16" s="29">
        <v>3</v>
      </c>
      <c r="F16" s="29">
        <v>3</v>
      </c>
      <c r="G16" s="33">
        <v>1</v>
      </c>
      <c r="H16" s="30">
        <v>2</v>
      </c>
      <c r="I16" s="31">
        <f t="shared" si="0"/>
        <v>14</v>
      </c>
      <c r="J16" s="31">
        <v>7</v>
      </c>
      <c r="K16" s="32">
        <f t="shared" si="1"/>
        <v>1</v>
      </c>
      <c r="L16" s="31">
        <v>512</v>
      </c>
      <c r="M16" s="31">
        <f t="shared" si="2"/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22</v>
      </c>
      <c r="B17" s="122">
        <v>0</v>
      </c>
      <c r="C17" s="30">
        <v>2</v>
      </c>
      <c r="D17" s="29">
        <v>3</v>
      </c>
      <c r="E17" s="29">
        <v>3</v>
      </c>
      <c r="F17" s="29">
        <v>3</v>
      </c>
      <c r="G17" s="30">
        <v>2</v>
      </c>
      <c r="H17" s="33">
        <v>1</v>
      </c>
      <c r="I17" s="31">
        <f t="shared" si="0"/>
        <v>14</v>
      </c>
      <c r="J17" s="31">
        <v>7</v>
      </c>
      <c r="K17" s="32">
        <f t="shared" si="1"/>
        <v>1</v>
      </c>
      <c r="L17" s="31">
        <v>505</v>
      </c>
      <c r="M17" s="31">
        <f t="shared" si="2"/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15</v>
      </c>
      <c r="B18" s="122">
        <v>0</v>
      </c>
      <c r="C18" s="29">
        <v>3</v>
      </c>
      <c r="D18" s="29">
        <v>3</v>
      </c>
      <c r="E18" s="29">
        <v>3</v>
      </c>
      <c r="F18" s="29">
        <v>3</v>
      </c>
      <c r="G18" s="33">
        <v>1</v>
      </c>
      <c r="H18" s="122">
        <v>0</v>
      </c>
      <c r="I18" s="31">
        <f t="shared" si="0"/>
        <v>13</v>
      </c>
      <c r="J18" s="31">
        <v>7</v>
      </c>
      <c r="K18" s="32">
        <f t="shared" si="1"/>
        <v>1</v>
      </c>
      <c r="L18" s="31">
        <v>527</v>
      </c>
      <c r="M18" s="31">
        <f t="shared" si="2"/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35</v>
      </c>
      <c r="B19" s="33">
        <v>1</v>
      </c>
      <c r="C19" s="29">
        <v>3</v>
      </c>
      <c r="D19" s="33">
        <v>1</v>
      </c>
      <c r="E19" s="30">
        <v>2</v>
      </c>
      <c r="F19" s="30">
        <v>2</v>
      </c>
      <c r="G19" s="30">
        <v>2</v>
      </c>
      <c r="H19" s="30">
        <v>2</v>
      </c>
      <c r="I19" s="31">
        <f t="shared" si="0"/>
        <v>13</v>
      </c>
      <c r="J19" s="31">
        <v>7</v>
      </c>
      <c r="K19" s="32">
        <f t="shared" si="1"/>
        <v>1</v>
      </c>
      <c r="L19" s="31">
        <v>452</v>
      </c>
      <c r="M19" s="31">
        <f t="shared" si="2"/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28</v>
      </c>
      <c r="B20" s="122">
        <v>0</v>
      </c>
      <c r="C20" s="30">
        <v>2</v>
      </c>
      <c r="D20" s="29">
        <v>3</v>
      </c>
      <c r="E20" s="33">
        <v>1</v>
      </c>
      <c r="F20" s="29">
        <v>3</v>
      </c>
      <c r="G20" s="122">
        <v>0</v>
      </c>
      <c r="H20" s="30">
        <v>2</v>
      </c>
      <c r="I20" s="31">
        <f t="shared" si="0"/>
        <v>11</v>
      </c>
      <c r="J20" s="31">
        <v>7</v>
      </c>
      <c r="K20" s="32">
        <f t="shared" si="1"/>
        <v>1</v>
      </c>
      <c r="L20" s="31">
        <v>453</v>
      </c>
      <c r="M20" s="31">
        <f t="shared" si="2"/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26</v>
      </c>
      <c r="B21" s="30">
        <v>2</v>
      </c>
      <c r="C21" s="30">
        <v>2</v>
      </c>
      <c r="D21" s="33">
        <v>1</v>
      </c>
      <c r="E21" s="121">
        <v>0</v>
      </c>
      <c r="F21" s="30">
        <v>2</v>
      </c>
      <c r="G21" s="30">
        <v>2</v>
      </c>
      <c r="H21" s="30">
        <v>2</v>
      </c>
      <c r="I21" s="31">
        <f t="shared" si="0"/>
        <v>11</v>
      </c>
      <c r="J21" s="31">
        <v>7</v>
      </c>
      <c r="K21" s="32">
        <f t="shared" si="1"/>
        <v>1</v>
      </c>
      <c r="L21" s="31">
        <v>392</v>
      </c>
      <c r="M21" s="31">
        <f t="shared" si="2"/>
        <v>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34</v>
      </c>
      <c r="B22" s="122">
        <v>0</v>
      </c>
      <c r="C22" s="29">
        <v>3</v>
      </c>
      <c r="D22" s="122">
        <v>0</v>
      </c>
      <c r="E22" s="33">
        <v>1</v>
      </c>
      <c r="F22" s="30">
        <v>2</v>
      </c>
      <c r="G22" s="30">
        <v>2</v>
      </c>
      <c r="H22" s="30">
        <v>2</v>
      </c>
      <c r="I22" s="31">
        <f t="shared" si="0"/>
        <v>10</v>
      </c>
      <c r="J22" s="31">
        <v>7</v>
      </c>
      <c r="K22" s="32">
        <f t="shared" si="1"/>
        <v>1</v>
      </c>
      <c r="L22" s="31">
        <v>428</v>
      </c>
      <c r="M22" s="31">
        <f t="shared" si="2"/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46</v>
      </c>
      <c r="B23" s="122">
        <v>0</v>
      </c>
      <c r="C23" s="30">
        <v>2</v>
      </c>
      <c r="D23" s="29">
        <v>3</v>
      </c>
      <c r="E23" s="122">
        <v>0</v>
      </c>
      <c r="F23" s="30">
        <v>2</v>
      </c>
      <c r="G23" s="30">
        <v>2</v>
      </c>
      <c r="H23" s="33">
        <v>1</v>
      </c>
      <c r="I23" s="31">
        <f t="shared" si="0"/>
        <v>10</v>
      </c>
      <c r="J23" s="31">
        <v>7</v>
      </c>
      <c r="K23" s="32">
        <f t="shared" si="1"/>
        <v>1</v>
      </c>
      <c r="L23" s="31">
        <v>379</v>
      </c>
      <c r="M23" s="31">
        <f t="shared" si="2"/>
        <v>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21</v>
      </c>
      <c r="B24" s="122">
        <v>0</v>
      </c>
      <c r="C24" s="30">
        <v>2</v>
      </c>
      <c r="D24" s="30">
        <v>2</v>
      </c>
      <c r="E24" s="30">
        <v>2</v>
      </c>
      <c r="F24" s="30">
        <v>2</v>
      </c>
      <c r="G24" s="122">
        <v>0</v>
      </c>
      <c r="H24" s="33">
        <v>1</v>
      </c>
      <c r="I24" s="31">
        <f t="shared" si="0"/>
        <v>9</v>
      </c>
      <c r="J24" s="31">
        <v>7</v>
      </c>
      <c r="K24" s="32">
        <f t="shared" si="1"/>
        <v>1</v>
      </c>
      <c r="L24" s="31">
        <v>434</v>
      </c>
      <c r="M24" s="31">
        <f t="shared" si="2"/>
        <v>7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30</v>
      </c>
      <c r="B25" s="33">
        <v>1</v>
      </c>
      <c r="C25" s="29">
        <v>3</v>
      </c>
      <c r="D25" s="122">
        <v>0</v>
      </c>
      <c r="E25" s="122">
        <v>0</v>
      </c>
      <c r="F25" s="33">
        <v>1</v>
      </c>
      <c r="G25" s="30">
        <v>2</v>
      </c>
      <c r="H25" s="33">
        <v>1</v>
      </c>
      <c r="I25" s="31">
        <f t="shared" si="0"/>
        <v>8</v>
      </c>
      <c r="J25" s="31">
        <v>7</v>
      </c>
      <c r="K25" s="32">
        <f t="shared" si="1"/>
        <v>1</v>
      </c>
      <c r="L25" s="31">
        <v>373</v>
      </c>
      <c r="M25" s="31">
        <f t="shared" si="2"/>
        <v>7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29</v>
      </c>
      <c r="B26" s="30">
        <v>2</v>
      </c>
      <c r="C26" s="38" t="s">
        <v>16</v>
      </c>
      <c r="D26" s="33">
        <v>1</v>
      </c>
      <c r="E26" s="121">
        <v>0</v>
      </c>
      <c r="F26" s="30">
        <v>2</v>
      </c>
      <c r="G26" s="121">
        <v>0</v>
      </c>
      <c r="H26" s="30">
        <v>2</v>
      </c>
      <c r="I26" s="31">
        <f t="shared" si="0"/>
        <v>7</v>
      </c>
      <c r="J26" s="31">
        <v>6</v>
      </c>
      <c r="K26" s="32">
        <f>SUM(J26/6)</f>
        <v>1</v>
      </c>
      <c r="L26" s="31">
        <v>300</v>
      </c>
      <c r="M26" s="31">
        <f t="shared" si="2"/>
        <v>6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65</v>
      </c>
      <c r="B27" s="123">
        <v>0</v>
      </c>
      <c r="C27" s="33">
        <v>1</v>
      </c>
      <c r="D27" s="33">
        <v>1</v>
      </c>
      <c r="E27" s="33">
        <v>1</v>
      </c>
      <c r="F27" s="123">
        <v>0</v>
      </c>
      <c r="G27" s="33">
        <v>1</v>
      </c>
      <c r="H27" s="30">
        <v>2</v>
      </c>
      <c r="I27" s="31">
        <f t="shared" si="0"/>
        <v>6</v>
      </c>
      <c r="J27" s="31">
        <v>7</v>
      </c>
      <c r="K27" s="32">
        <f>SUM(J27/7)</f>
        <v>1</v>
      </c>
      <c r="L27" s="31">
        <v>249</v>
      </c>
      <c r="M27" s="31">
        <f t="shared" si="2"/>
        <v>7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23</v>
      </c>
      <c r="B28" s="33">
        <v>1</v>
      </c>
      <c r="C28" s="122">
        <v>0</v>
      </c>
      <c r="D28" s="33">
        <v>1</v>
      </c>
      <c r="E28" s="33">
        <v>1</v>
      </c>
      <c r="F28" s="33">
        <v>1</v>
      </c>
      <c r="G28" s="122">
        <v>0</v>
      </c>
      <c r="H28" s="33">
        <v>1</v>
      </c>
      <c r="I28" s="31">
        <f t="shared" si="0"/>
        <v>5</v>
      </c>
      <c r="J28" s="31">
        <v>7</v>
      </c>
      <c r="K28" s="32">
        <f>SUM(J28/7)</f>
        <v>1</v>
      </c>
      <c r="L28" s="31">
        <v>354</v>
      </c>
      <c r="M28" s="31">
        <f t="shared" si="2"/>
        <v>7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126</v>
      </c>
      <c r="B29" s="122">
        <v>0</v>
      </c>
      <c r="C29" s="33">
        <v>1</v>
      </c>
      <c r="D29" s="122">
        <v>0</v>
      </c>
      <c r="E29" s="122">
        <v>0</v>
      </c>
      <c r="F29" s="30">
        <v>2</v>
      </c>
      <c r="G29" s="33">
        <v>1</v>
      </c>
      <c r="H29" s="33">
        <v>1</v>
      </c>
      <c r="I29" s="31">
        <f t="shared" si="0"/>
        <v>5</v>
      </c>
      <c r="J29" s="31">
        <v>7</v>
      </c>
      <c r="K29" s="32">
        <f>SUM(J29/7)</f>
        <v>1</v>
      </c>
      <c r="L29" s="31">
        <v>287</v>
      </c>
      <c r="M29" s="31">
        <f t="shared" si="2"/>
        <v>7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32</v>
      </c>
      <c r="B30" s="38" t="s">
        <v>16</v>
      </c>
      <c r="C30" s="38" t="s">
        <v>16</v>
      </c>
      <c r="D30" s="121">
        <v>0</v>
      </c>
      <c r="E30" s="33">
        <v>1</v>
      </c>
      <c r="F30" s="30">
        <v>2</v>
      </c>
      <c r="G30" s="30">
        <v>2</v>
      </c>
      <c r="H30" s="38" t="s">
        <v>16</v>
      </c>
      <c r="I30" s="31">
        <f t="shared" si="0"/>
        <v>5</v>
      </c>
      <c r="J30" s="31">
        <v>4</v>
      </c>
      <c r="K30" s="32">
        <f>SUM(J30/4)</f>
        <v>1</v>
      </c>
      <c r="L30" s="31">
        <v>192</v>
      </c>
      <c r="M30" s="31">
        <f t="shared" si="2"/>
        <v>4</v>
      </c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39</v>
      </c>
      <c r="B31" s="123">
        <v>0</v>
      </c>
      <c r="C31" s="123">
        <v>0</v>
      </c>
      <c r="D31" s="33">
        <v>1</v>
      </c>
      <c r="E31" s="123">
        <v>0</v>
      </c>
      <c r="F31" s="33">
        <v>1</v>
      </c>
      <c r="G31" s="123">
        <v>0</v>
      </c>
      <c r="H31" s="33">
        <v>1</v>
      </c>
      <c r="I31" s="31">
        <f t="shared" si="0"/>
        <v>3</v>
      </c>
      <c r="J31" s="31">
        <v>7</v>
      </c>
      <c r="K31" s="32">
        <f>SUM(J31/7)</f>
        <v>1</v>
      </c>
      <c r="L31" s="31">
        <v>232</v>
      </c>
      <c r="M31" s="31">
        <f t="shared" si="2"/>
        <v>7</v>
      </c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41</v>
      </c>
      <c r="B32" s="123">
        <v>0</v>
      </c>
      <c r="C32" s="33">
        <v>1</v>
      </c>
      <c r="D32" s="123">
        <v>0</v>
      </c>
      <c r="E32" s="33">
        <v>1</v>
      </c>
      <c r="F32" s="33">
        <v>1</v>
      </c>
      <c r="G32" s="123">
        <v>0</v>
      </c>
      <c r="H32" s="123">
        <v>0</v>
      </c>
      <c r="I32" s="31">
        <f t="shared" si="0"/>
        <v>3</v>
      </c>
      <c r="J32" s="31">
        <v>7</v>
      </c>
      <c r="K32" s="32">
        <f>SUM(J32/7)</f>
        <v>1</v>
      </c>
      <c r="L32" s="31">
        <v>227</v>
      </c>
      <c r="M32" s="31">
        <f t="shared" si="2"/>
        <v>7</v>
      </c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28" t="s">
        <v>64</v>
      </c>
      <c r="B33" s="123">
        <v>0</v>
      </c>
      <c r="C33" s="123">
        <v>0</v>
      </c>
      <c r="D33" s="38" t="s">
        <v>16</v>
      </c>
      <c r="E33" s="123">
        <v>0</v>
      </c>
      <c r="F33" s="33">
        <v>1</v>
      </c>
      <c r="G33" s="33">
        <v>1</v>
      </c>
      <c r="H33" s="38" t="s">
        <v>16</v>
      </c>
      <c r="I33" s="31">
        <f t="shared" si="0"/>
        <v>2</v>
      </c>
      <c r="J33" s="31">
        <v>5</v>
      </c>
      <c r="K33" s="32">
        <f>SUM(J33/5)</f>
        <v>1</v>
      </c>
      <c r="L33" s="31">
        <v>172</v>
      </c>
      <c r="M33" s="31">
        <f t="shared" si="2"/>
        <v>5</v>
      </c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0" customFormat="1" ht="24" customHeight="1" x14ac:dyDescent="0.35">
      <c r="A34" s="28" t="s">
        <v>40</v>
      </c>
      <c r="B34" s="123">
        <v>0</v>
      </c>
      <c r="C34" s="33">
        <v>1</v>
      </c>
      <c r="D34" s="123">
        <v>0</v>
      </c>
      <c r="E34" s="123">
        <v>0</v>
      </c>
      <c r="F34" s="41" t="s">
        <v>52</v>
      </c>
      <c r="G34" s="123">
        <v>0</v>
      </c>
      <c r="H34" s="123">
        <v>0</v>
      </c>
      <c r="I34" s="31">
        <f t="shared" si="0"/>
        <v>1</v>
      </c>
      <c r="J34" s="31">
        <v>6</v>
      </c>
      <c r="K34" s="32">
        <f>SUM(J34/7)</f>
        <v>0.8571428571428571</v>
      </c>
      <c r="L34" s="31">
        <v>157</v>
      </c>
      <c r="M34" s="31">
        <f t="shared" si="2"/>
        <v>-4</v>
      </c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24" customHeight="1" x14ac:dyDescent="0.25">
      <c r="A35" s="17"/>
      <c r="B35" s="12">
        <f t="shared" ref="B35:J35" si="3">SUM(B6:B29)</f>
        <v>24</v>
      </c>
      <c r="C35" s="12">
        <f t="shared" si="3"/>
        <v>54</v>
      </c>
      <c r="D35" s="12">
        <f t="shared" si="3"/>
        <v>49</v>
      </c>
      <c r="E35" s="12">
        <f t="shared" si="3"/>
        <v>42</v>
      </c>
      <c r="F35" s="12">
        <f t="shared" si="3"/>
        <v>57</v>
      </c>
      <c r="G35" s="12">
        <f t="shared" si="3"/>
        <v>37</v>
      </c>
      <c r="H35" s="12">
        <f t="shared" si="3"/>
        <v>45</v>
      </c>
      <c r="I35" s="12">
        <f t="shared" si="3"/>
        <v>308</v>
      </c>
      <c r="J35" s="12">
        <f t="shared" si="3"/>
        <v>167</v>
      </c>
      <c r="K35" s="12"/>
      <c r="L35" s="12">
        <f>SUM(L6:L29)</f>
        <v>11696</v>
      </c>
      <c r="M35" s="12">
        <f>SUM(M6:M29)</f>
        <v>167</v>
      </c>
    </row>
    <row r="36" spans="1:26" ht="24" customHeight="1" x14ac:dyDescent="0.35">
      <c r="A36" s="18" t="s">
        <v>127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0"/>
      <c r="M36" s="20"/>
    </row>
    <row r="37" spans="1:26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26" ht="24" customHeight="1" x14ac:dyDescent="0.25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26" ht="24" customHeight="1" x14ac:dyDescent="0.25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6" ht="24" customHeight="1" x14ac:dyDescent="0.25">
      <c r="A40" s="17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26" ht="24" customHeight="1" x14ac:dyDescent="0.25">
      <c r="A41" s="17"/>
      <c r="B41" s="20"/>
      <c r="C41" s="20"/>
      <c r="D41" s="20"/>
      <c r="E41" s="21"/>
      <c r="F41" s="21"/>
      <c r="G41" s="21"/>
      <c r="H41" s="21"/>
      <c r="I41" s="21"/>
      <c r="J41" s="21"/>
      <c r="K41" s="21"/>
      <c r="L41" s="21"/>
      <c r="M41" s="21"/>
    </row>
    <row r="42" spans="1:26" ht="24" customHeight="1" x14ac:dyDescent="0.25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26" ht="16.5" customHeight="1" x14ac:dyDescent="0.25">
      <c r="A43" s="22"/>
      <c r="B43" s="23"/>
      <c r="C43" s="23"/>
      <c r="D43" s="23"/>
      <c r="E43" s="23"/>
      <c r="F43" s="24" t="s">
        <v>24</v>
      </c>
      <c r="G43" s="24"/>
      <c r="H43" s="24"/>
      <c r="I43" s="24"/>
      <c r="J43" s="24"/>
      <c r="K43" s="24"/>
      <c r="L43" s="23"/>
      <c r="M43" s="23"/>
    </row>
    <row r="44" spans="1:26" ht="12.75" customHeight="1" x14ac:dyDescent="0.2"/>
    <row r="45" spans="1:26" ht="12.75" customHeight="1" x14ac:dyDescent="0.2"/>
    <row r="46" spans="1:26" ht="12.75" customHeight="1" x14ac:dyDescent="0.2"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</row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</sheetData>
  <sortState ref="A6:M34">
    <sortCondition descending="1" ref="I6:I34"/>
    <sortCondition descending="1" ref="L6:L34"/>
    <sortCondition ref="A6:A34"/>
  </sortState>
  <mergeCells count="2">
    <mergeCell ref="A2:M2"/>
    <mergeCell ref="B46:N46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91"/>
  <sheetViews>
    <sheetView showGridLines="0" topLeftCell="A11" zoomScale="75" zoomScaleNormal="75" workbookViewId="0">
      <selection activeCell="A2" sqref="A2:M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212</v>
      </c>
      <c r="B6" s="167">
        <v>18</v>
      </c>
      <c r="C6" s="47">
        <v>7</v>
      </c>
      <c r="D6" s="168">
        <f>SUM(C6/7)</f>
        <v>1</v>
      </c>
      <c r="E6" s="47">
        <v>643</v>
      </c>
      <c r="F6" s="161">
        <f>SUM(B6/C6)</f>
        <v>2.5714285714285716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12</v>
      </c>
      <c r="B7" s="47">
        <v>18</v>
      </c>
      <c r="C7" s="47">
        <v>7</v>
      </c>
      <c r="D7" s="46">
        <v>1</v>
      </c>
      <c r="E7" s="47">
        <v>624</v>
      </c>
      <c r="F7" s="161">
        <v>2.5714285714285716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19</v>
      </c>
      <c r="B8" s="47">
        <v>18</v>
      </c>
      <c r="C8" s="47">
        <v>7</v>
      </c>
      <c r="D8" s="46">
        <v>1</v>
      </c>
      <c r="E8" s="47">
        <v>613</v>
      </c>
      <c r="F8" s="161"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48</v>
      </c>
      <c r="B9" s="47">
        <v>17</v>
      </c>
      <c r="C9" s="47">
        <v>7</v>
      </c>
      <c r="D9" s="46">
        <v>1</v>
      </c>
      <c r="E9" s="47">
        <v>651</v>
      </c>
      <c r="F9" s="161">
        <v>2.4285714285714284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31</v>
      </c>
      <c r="B10" s="47">
        <v>17</v>
      </c>
      <c r="C10" s="47">
        <v>7</v>
      </c>
      <c r="D10" s="168">
        <v>1</v>
      </c>
      <c r="E10" s="47">
        <v>570</v>
      </c>
      <c r="F10" s="161">
        <v>2.4285714285714284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33</v>
      </c>
      <c r="B11" s="47">
        <v>16</v>
      </c>
      <c r="C11" s="47">
        <v>7</v>
      </c>
      <c r="D11" s="168">
        <v>1</v>
      </c>
      <c r="E11" s="47">
        <v>534</v>
      </c>
      <c r="F11" s="161">
        <v>2.2857142857142856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36</v>
      </c>
      <c r="B12" s="167">
        <v>15</v>
      </c>
      <c r="C12" s="47">
        <v>7</v>
      </c>
      <c r="D12" s="168">
        <v>1</v>
      </c>
      <c r="E12" s="47">
        <v>598</v>
      </c>
      <c r="F12" s="161">
        <v>2.1428571428571428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26</v>
      </c>
      <c r="B13" s="167">
        <v>15</v>
      </c>
      <c r="C13" s="47">
        <v>7</v>
      </c>
      <c r="D13" s="168">
        <v>1</v>
      </c>
      <c r="E13" s="47">
        <v>577</v>
      </c>
      <c r="F13" s="161">
        <v>2.1428571428571428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29</v>
      </c>
      <c r="B14" s="167">
        <v>15</v>
      </c>
      <c r="C14" s="47">
        <v>7</v>
      </c>
      <c r="D14" s="168">
        <v>1</v>
      </c>
      <c r="E14" s="47">
        <v>527</v>
      </c>
      <c r="F14" s="161">
        <v>2.1428571428571428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134</v>
      </c>
      <c r="B15" s="47">
        <v>13</v>
      </c>
      <c r="C15" s="47">
        <v>7</v>
      </c>
      <c r="D15" s="46">
        <v>1</v>
      </c>
      <c r="E15" s="47">
        <v>522</v>
      </c>
      <c r="F15" s="161">
        <v>1.8571428571428572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169" t="s">
        <v>32</v>
      </c>
      <c r="B16" s="167">
        <v>13</v>
      </c>
      <c r="C16" s="47">
        <v>7</v>
      </c>
      <c r="D16" s="168">
        <v>1</v>
      </c>
      <c r="E16" s="47">
        <v>484</v>
      </c>
      <c r="F16" s="161">
        <v>1.8571428571428572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41</v>
      </c>
      <c r="B17" s="47">
        <v>13</v>
      </c>
      <c r="C17" s="47">
        <v>7</v>
      </c>
      <c r="D17" s="46">
        <v>1</v>
      </c>
      <c r="E17" s="47">
        <v>429</v>
      </c>
      <c r="F17" s="161">
        <v>1.8571428571428572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64</v>
      </c>
      <c r="B18" s="47">
        <v>11</v>
      </c>
      <c r="C18" s="47">
        <v>5</v>
      </c>
      <c r="D18" s="46">
        <v>1</v>
      </c>
      <c r="E18" s="47">
        <v>382</v>
      </c>
      <c r="F18" s="161">
        <v>2.2000000000000002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39</v>
      </c>
      <c r="B19" s="47">
        <v>10</v>
      </c>
      <c r="C19" s="47">
        <v>6</v>
      </c>
      <c r="D19" s="46">
        <v>1</v>
      </c>
      <c r="E19" s="47">
        <v>397</v>
      </c>
      <c r="F19" s="161">
        <v>1.6666666666666667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40</v>
      </c>
      <c r="B20" s="47">
        <v>9</v>
      </c>
      <c r="C20" s="47">
        <v>7</v>
      </c>
      <c r="D20" s="46">
        <v>1</v>
      </c>
      <c r="E20" s="47">
        <v>375</v>
      </c>
      <c r="F20" s="161">
        <v>1.2857142857142858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22</v>
      </c>
      <c r="B21" s="47">
        <v>9</v>
      </c>
      <c r="C21" s="47">
        <v>4</v>
      </c>
      <c r="D21" s="46">
        <v>1</v>
      </c>
      <c r="E21" s="47">
        <v>305</v>
      </c>
      <c r="F21" s="161">
        <v>2.25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171</v>
      </c>
      <c r="B22" s="47">
        <v>8</v>
      </c>
      <c r="C22" s="47">
        <v>7</v>
      </c>
      <c r="D22" s="46">
        <v>1</v>
      </c>
      <c r="E22" s="47">
        <v>419</v>
      </c>
      <c r="F22" s="161">
        <v>1.1428571428571428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126</v>
      </c>
      <c r="B23" s="47">
        <v>8</v>
      </c>
      <c r="C23" s="47">
        <v>7</v>
      </c>
      <c r="D23" s="46">
        <v>1</v>
      </c>
      <c r="E23" s="47">
        <v>319</v>
      </c>
      <c r="F23" s="161">
        <v>1.1428571428571428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172</v>
      </c>
      <c r="B24" s="47">
        <v>7</v>
      </c>
      <c r="C24" s="47">
        <v>7</v>
      </c>
      <c r="D24" s="46">
        <v>1</v>
      </c>
      <c r="E24" s="47">
        <v>328</v>
      </c>
      <c r="F24" s="161">
        <v>1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165</v>
      </c>
      <c r="B25" s="47">
        <v>6</v>
      </c>
      <c r="C25" s="47">
        <v>7</v>
      </c>
      <c r="D25" s="46">
        <v>1</v>
      </c>
      <c r="E25" s="47">
        <v>311</v>
      </c>
      <c r="F25" s="161">
        <v>0.8571428571428571</v>
      </c>
      <c r="G25" s="162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65</v>
      </c>
      <c r="B26" s="47">
        <v>5</v>
      </c>
      <c r="C26" s="47">
        <v>7</v>
      </c>
      <c r="D26" s="46">
        <v>1</v>
      </c>
      <c r="E26" s="47">
        <v>303</v>
      </c>
      <c r="F26" s="161">
        <v>0.7142857142857143</v>
      </c>
      <c r="G26" s="162"/>
      <c r="H26" s="162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135</v>
      </c>
      <c r="B27" s="47">
        <v>5</v>
      </c>
      <c r="C27" s="47">
        <v>7</v>
      </c>
      <c r="D27" s="46">
        <v>1</v>
      </c>
      <c r="E27" s="47">
        <v>263</v>
      </c>
      <c r="F27" s="161">
        <v>0.7142857142857143</v>
      </c>
      <c r="G27" s="162"/>
      <c r="H27" s="162"/>
      <c r="I27" s="163"/>
      <c r="J27" s="163"/>
      <c r="K27" s="164"/>
      <c r="L27" s="163"/>
      <c r="M27" s="16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152</v>
      </c>
      <c r="B28" s="47">
        <v>5</v>
      </c>
      <c r="C28" s="47">
        <v>7</v>
      </c>
      <c r="D28" s="46">
        <v>1</v>
      </c>
      <c r="E28" s="47">
        <v>251</v>
      </c>
      <c r="F28" s="161">
        <v>0.7142857142857143</v>
      </c>
      <c r="G28" s="162"/>
      <c r="H28" s="162"/>
      <c r="I28" s="163"/>
      <c r="J28" s="163"/>
      <c r="K28" s="164"/>
      <c r="L28" s="163"/>
      <c r="M28" s="163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0" customFormat="1" ht="24" customHeight="1" x14ac:dyDescent="0.35">
      <c r="A29" s="28" t="s">
        <v>156</v>
      </c>
      <c r="B29" s="47">
        <v>5</v>
      </c>
      <c r="C29" s="47">
        <v>7</v>
      </c>
      <c r="D29" s="46">
        <v>1</v>
      </c>
      <c r="E29" s="47">
        <v>235</v>
      </c>
      <c r="F29" s="161">
        <v>0.7142857142857143</v>
      </c>
      <c r="G29" s="162"/>
      <c r="H29" s="162"/>
      <c r="I29" s="163"/>
      <c r="J29" s="163"/>
      <c r="K29" s="164"/>
      <c r="L29" s="163"/>
      <c r="M29" s="163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0" customFormat="1" ht="24" customHeight="1" x14ac:dyDescent="0.35">
      <c r="A30" s="28" t="s">
        <v>136</v>
      </c>
      <c r="B30" s="47">
        <v>5</v>
      </c>
      <c r="C30" s="47">
        <v>7</v>
      </c>
      <c r="D30" s="46">
        <v>1</v>
      </c>
      <c r="E30" s="47">
        <v>227</v>
      </c>
      <c r="F30" s="161">
        <v>0.7142857142857143</v>
      </c>
      <c r="G30" s="162"/>
      <c r="H30" s="162"/>
      <c r="I30" s="163"/>
      <c r="J30" s="163"/>
      <c r="K30" s="164"/>
      <c r="L30" s="163"/>
      <c r="M30" s="163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0" customFormat="1" ht="24" customHeight="1" x14ac:dyDescent="0.35">
      <c r="A31" s="28" t="s">
        <v>35</v>
      </c>
      <c r="B31" s="47">
        <v>5</v>
      </c>
      <c r="C31" s="47">
        <v>2</v>
      </c>
      <c r="D31" s="168">
        <v>1</v>
      </c>
      <c r="E31" s="47">
        <v>157</v>
      </c>
      <c r="F31" s="161">
        <v>2.5</v>
      </c>
      <c r="G31" s="162"/>
      <c r="H31" s="162"/>
      <c r="I31" s="163"/>
      <c r="J31" s="163"/>
      <c r="K31" s="164"/>
      <c r="L31" s="163"/>
      <c r="M31" s="163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0" customFormat="1" ht="24" customHeight="1" x14ac:dyDescent="0.35">
      <c r="A32" s="28" t="s">
        <v>137</v>
      </c>
      <c r="B32" s="47">
        <v>4</v>
      </c>
      <c r="C32" s="47">
        <v>7</v>
      </c>
      <c r="D32" s="46">
        <v>1</v>
      </c>
      <c r="E32" s="47">
        <v>272</v>
      </c>
      <c r="F32" s="161">
        <v>0.5714285714285714</v>
      </c>
      <c r="G32" s="162"/>
      <c r="H32" s="162"/>
      <c r="I32" s="163"/>
      <c r="J32" s="163"/>
      <c r="K32" s="164"/>
      <c r="L32" s="163"/>
      <c r="M32" s="163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0" customFormat="1" ht="24" customHeight="1" x14ac:dyDescent="0.35">
      <c r="A33" s="28" t="s">
        <v>34</v>
      </c>
      <c r="B33" s="47">
        <v>4</v>
      </c>
      <c r="C33" s="47">
        <v>2</v>
      </c>
      <c r="D33" s="168">
        <v>1</v>
      </c>
      <c r="E33" s="47">
        <v>147</v>
      </c>
      <c r="F33" s="161">
        <v>2</v>
      </c>
      <c r="G33" s="162"/>
      <c r="H33" s="162"/>
      <c r="I33" s="163"/>
      <c r="J33" s="163"/>
      <c r="K33" s="164"/>
      <c r="L33" s="163"/>
      <c r="M33" s="163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0" customFormat="1" ht="24" customHeight="1" x14ac:dyDescent="0.35">
      <c r="A34" s="28" t="s">
        <v>23</v>
      </c>
      <c r="B34" s="47">
        <v>2</v>
      </c>
      <c r="C34" s="47">
        <v>1</v>
      </c>
      <c r="D34" s="168">
        <v>1</v>
      </c>
      <c r="E34" s="47">
        <v>97</v>
      </c>
      <c r="F34" s="161">
        <v>2</v>
      </c>
      <c r="G34" s="162"/>
      <c r="H34" s="162"/>
      <c r="I34" s="163"/>
      <c r="J34" s="163"/>
      <c r="K34" s="164"/>
      <c r="L34" s="163"/>
      <c r="M34" s="163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24" customHeight="1" x14ac:dyDescent="0.35">
      <c r="A35" s="18" t="s">
        <v>127</v>
      </c>
      <c r="B35" s="12">
        <f>SUM(B6:B34)</f>
        <v>296</v>
      </c>
      <c r="C35" s="12">
        <f>SUM(C6:C34)</f>
        <v>181</v>
      </c>
      <c r="D35" s="12" t="s">
        <v>49</v>
      </c>
      <c r="E35" s="12">
        <f>SUM(E6:E34)</f>
        <v>11560</v>
      </c>
      <c r="F35" s="45">
        <f>AVERAGE(F6:F34)</f>
        <v>1.6912151067323484</v>
      </c>
      <c r="G35" s="19"/>
      <c r="H35" s="19"/>
      <c r="I35" s="19"/>
      <c r="J35" s="19"/>
      <c r="K35" s="153"/>
      <c r="L35" s="154"/>
      <c r="M35" s="154"/>
    </row>
    <row r="36" spans="1:26" ht="24" customHeight="1" x14ac:dyDescent="0.25">
      <c r="A36" s="17"/>
      <c r="B36" s="135" t="s">
        <v>141</v>
      </c>
      <c r="C36" s="135" t="s">
        <v>142</v>
      </c>
      <c r="D36" s="135" t="s">
        <v>143</v>
      </c>
      <c r="E36" s="135" t="s">
        <v>144</v>
      </c>
      <c r="F36" s="135" t="s">
        <v>145</v>
      </c>
      <c r="G36" s="135" t="s">
        <v>151</v>
      </c>
      <c r="H36" s="20"/>
      <c r="I36" s="151"/>
      <c r="J36" s="156"/>
      <c r="K36" s="156"/>
      <c r="L36" s="156"/>
    </row>
    <row r="37" spans="1:26" ht="24" customHeight="1" x14ac:dyDescent="0.25">
      <c r="A37" s="17" t="s">
        <v>150</v>
      </c>
      <c r="B37" s="20">
        <v>208</v>
      </c>
      <c r="C37" s="20">
        <v>208</v>
      </c>
      <c r="D37" s="20">
        <v>104</v>
      </c>
      <c r="E37" s="20">
        <v>101</v>
      </c>
      <c r="F37" s="20">
        <v>83</v>
      </c>
      <c r="G37" s="20">
        <f>SUM(B37:F37)</f>
        <v>704</v>
      </c>
      <c r="H37" s="20"/>
      <c r="I37" s="151"/>
      <c r="J37" s="156"/>
      <c r="K37" s="156"/>
      <c r="L37" s="156"/>
    </row>
    <row r="38" spans="1:26" ht="24" customHeight="1" x14ac:dyDescent="0.25">
      <c r="A38" s="17" t="s">
        <v>149</v>
      </c>
      <c r="B38" s="20">
        <v>210</v>
      </c>
      <c r="C38" s="20">
        <v>210</v>
      </c>
      <c r="D38" s="20">
        <v>105</v>
      </c>
      <c r="E38" s="20">
        <v>105</v>
      </c>
      <c r="F38" s="20">
        <v>105</v>
      </c>
      <c r="G38" s="20">
        <f>SUM(B38:F38)</f>
        <v>735</v>
      </c>
      <c r="H38" s="20"/>
      <c r="I38" s="151"/>
      <c r="J38" s="156"/>
      <c r="K38" s="156"/>
      <c r="L38" s="156"/>
    </row>
    <row r="39" spans="1:26" ht="24" customHeight="1" x14ac:dyDescent="0.25">
      <c r="A39" s="17"/>
      <c r="B39" s="132">
        <f>(B37/B38)</f>
        <v>0.99047619047619051</v>
      </c>
      <c r="C39" s="132">
        <f t="shared" ref="C39:E39" si="0">(C37/C38)</f>
        <v>0.99047619047619051</v>
      </c>
      <c r="D39" s="132">
        <f t="shared" si="0"/>
        <v>0.99047619047619051</v>
      </c>
      <c r="E39" s="132">
        <f t="shared" si="0"/>
        <v>0.96190476190476193</v>
      </c>
      <c r="F39" s="132">
        <f t="shared" ref="F39" si="1">(F37/F38)</f>
        <v>0.79047619047619044</v>
      </c>
      <c r="G39" s="132">
        <f>(G37/G38)</f>
        <v>0.95782312925170066</v>
      </c>
      <c r="H39" s="21"/>
      <c r="I39" s="152"/>
      <c r="J39" s="156"/>
      <c r="K39" s="156"/>
      <c r="L39" s="156"/>
    </row>
    <row r="40" spans="1:26" ht="24" customHeight="1" x14ac:dyDescent="0.25">
      <c r="A40" s="17"/>
      <c r="B40" s="20"/>
      <c r="C40" s="20"/>
      <c r="D40" s="20"/>
      <c r="E40" s="21"/>
      <c r="F40" s="21"/>
      <c r="G40" s="21"/>
      <c r="H40" s="21"/>
      <c r="I40" s="21"/>
      <c r="J40" s="21"/>
      <c r="K40" s="155"/>
      <c r="L40" s="155"/>
      <c r="M40" s="155"/>
    </row>
    <row r="41" spans="1:26" ht="24" customHeight="1" x14ac:dyDescent="0.25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26" ht="16.5" customHeight="1" x14ac:dyDescent="0.25">
      <c r="A42" s="22"/>
      <c r="B42" s="23"/>
      <c r="C42" s="23"/>
      <c r="D42" s="23"/>
      <c r="E42" s="23"/>
      <c r="F42" s="24" t="s">
        <v>24</v>
      </c>
      <c r="G42" s="24"/>
      <c r="H42" s="24"/>
      <c r="I42" s="24"/>
      <c r="J42" s="24"/>
      <c r="K42" s="24"/>
      <c r="L42" s="23"/>
      <c r="M42" s="23"/>
    </row>
    <row r="43" spans="1:26" ht="12.75" customHeight="1" x14ac:dyDescent="0.2"/>
    <row r="44" spans="1:26" ht="12.75" customHeight="1" x14ac:dyDescent="0.2"/>
    <row r="45" spans="1:26" ht="12.75" customHeight="1" x14ac:dyDescent="0.2"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</row>
    <row r="46" spans="1:26" ht="12.75" customHeight="1" x14ac:dyDescent="0.2"/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sortState ref="A6:F34">
    <sortCondition descending="1" ref="B6:B34"/>
    <sortCondition descending="1" ref="E6:E34"/>
    <sortCondition ref="A6:A34"/>
  </sortState>
  <mergeCells count="2">
    <mergeCell ref="A2:M2"/>
    <mergeCell ref="B45:N45"/>
  </mergeCells>
  <pageMargins left="0.7" right="0.7" top="0.75" bottom="0.75" header="0" footer="0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5"/>
  <sheetViews>
    <sheetView showGridLines="0" topLeftCell="A2" zoomScale="75" zoomScaleNormal="75" workbookViewId="0">
      <selection activeCell="M22" sqref="M2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124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 t="shared" ref="I6:I27" si="0">SUM(B6:H6)</f>
        <v>21</v>
      </c>
      <c r="J6" s="31">
        <v>7</v>
      </c>
      <c r="K6" s="32">
        <f t="shared" ref="K6:K12" si="1">SUM(J6/7)</f>
        <v>1</v>
      </c>
      <c r="L6" s="31">
        <v>700</v>
      </c>
      <c r="M6" s="31">
        <f t="shared" ref="M6:M27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37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f t="shared" si="0"/>
        <v>21</v>
      </c>
      <c r="J7" s="31">
        <v>7</v>
      </c>
      <c r="K7" s="32">
        <f t="shared" si="1"/>
        <v>1</v>
      </c>
      <c r="L7" s="31">
        <v>700</v>
      </c>
      <c r="M7" s="31">
        <f t="shared" si="2"/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35</v>
      </c>
      <c r="B8" s="30">
        <v>2</v>
      </c>
      <c r="C8" s="30">
        <v>2</v>
      </c>
      <c r="D8" s="30">
        <v>2</v>
      </c>
      <c r="E8" s="30">
        <v>2</v>
      </c>
      <c r="F8" s="30">
        <v>2</v>
      </c>
      <c r="G8" s="29">
        <v>3</v>
      </c>
      <c r="H8" s="33">
        <v>1</v>
      </c>
      <c r="I8" s="31">
        <f t="shared" si="0"/>
        <v>14</v>
      </c>
      <c r="J8" s="31">
        <v>7</v>
      </c>
      <c r="K8" s="32">
        <f t="shared" si="1"/>
        <v>1</v>
      </c>
      <c r="L8" s="31">
        <v>507</v>
      </c>
      <c r="M8" s="31">
        <f t="shared" si="2"/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26</v>
      </c>
      <c r="B9" s="30">
        <v>2</v>
      </c>
      <c r="C9" s="30">
        <v>2</v>
      </c>
      <c r="D9" s="30">
        <v>2</v>
      </c>
      <c r="E9" s="33">
        <v>1</v>
      </c>
      <c r="F9" s="30">
        <v>2</v>
      </c>
      <c r="G9" s="30">
        <v>2</v>
      </c>
      <c r="H9" s="29">
        <v>3</v>
      </c>
      <c r="I9" s="31">
        <f t="shared" si="0"/>
        <v>14</v>
      </c>
      <c r="J9" s="31">
        <v>7</v>
      </c>
      <c r="K9" s="32">
        <f t="shared" si="1"/>
        <v>1</v>
      </c>
      <c r="L9" s="31">
        <v>500</v>
      </c>
      <c r="M9" s="31">
        <f t="shared" si="2"/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31</v>
      </c>
      <c r="B10" s="30">
        <v>2</v>
      </c>
      <c r="C10" s="30">
        <v>2</v>
      </c>
      <c r="D10" s="33">
        <v>1</v>
      </c>
      <c r="E10" s="30">
        <v>2</v>
      </c>
      <c r="F10" s="30">
        <v>2</v>
      </c>
      <c r="G10" s="30">
        <v>2</v>
      </c>
      <c r="H10" s="30">
        <v>2</v>
      </c>
      <c r="I10" s="31">
        <f t="shared" si="0"/>
        <v>13</v>
      </c>
      <c r="J10" s="31">
        <v>7</v>
      </c>
      <c r="K10" s="32">
        <f t="shared" si="1"/>
        <v>1</v>
      </c>
      <c r="L10" s="31">
        <v>434</v>
      </c>
      <c r="M10" s="31">
        <f t="shared" si="2"/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34</v>
      </c>
      <c r="B11" s="30">
        <v>2</v>
      </c>
      <c r="C11" s="30">
        <v>2</v>
      </c>
      <c r="D11" s="33">
        <v>1</v>
      </c>
      <c r="E11" s="30">
        <v>2</v>
      </c>
      <c r="F11" s="30">
        <v>2</v>
      </c>
      <c r="G11" s="29">
        <v>3</v>
      </c>
      <c r="H11" s="33">
        <v>1</v>
      </c>
      <c r="I11" s="31">
        <f t="shared" si="0"/>
        <v>13</v>
      </c>
      <c r="J11" s="31">
        <v>7</v>
      </c>
      <c r="K11" s="32">
        <f t="shared" si="1"/>
        <v>1</v>
      </c>
      <c r="L11" s="31">
        <v>426</v>
      </c>
      <c r="M11" s="31">
        <f t="shared" si="2"/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64</v>
      </c>
      <c r="B12" s="30">
        <v>2</v>
      </c>
      <c r="C12" s="30">
        <v>2</v>
      </c>
      <c r="D12" s="30">
        <v>2</v>
      </c>
      <c r="E12" s="30">
        <v>2</v>
      </c>
      <c r="F12" s="30">
        <v>2</v>
      </c>
      <c r="G12" s="123">
        <v>0</v>
      </c>
      <c r="H12" s="30">
        <v>2</v>
      </c>
      <c r="I12" s="31">
        <f t="shared" si="0"/>
        <v>12</v>
      </c>
      <c r="J12" s="31">
        <v>7</v>
      </c>
      <c r="K12" s="32">
        <f t="shared" si="1"/>
        <v>1</v>
      </c>
      <c r="L12" s="31">
        <v>537</v>
      </c>
      <c r="M12" s="31">
        <f t="shared" si="2"/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65</v>
      </c>
      <c r="B13" s="38" t="s">
        <v>16</v>
      </c>
      <c r="C13" s="30">
        <v>2</v>
      </c>
      <c r="D13" s="30">
        <v>2</v>
      </c>
      <c r="E13" s="33">
        <v>1</v>
      </c>
      <c r="F13" s="30">
        <v>2</v>
      </c>
      <c r="G13" s="29">
        <v>3</v>
      </c>
      <c r="H13" s="30">
        <v>2</v>
      </c>
      <c r="I13" s="31">
        <f t="shared" si="0"/>
        <v>12</v>
      </c>
      <c r="J13" s="31">
        <v>6</v>
      </c>
      <c r="K13" s="32">
        <f>SUM(J13/6)</f>
        <v>1</v>
      </c>
      <c r="L13" s="31">
        <v>431</v>
      </c>
      <c r="M13" s="31">
        <f t="shared" si="2"/>
        <v>6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33</v>
      </c>
      <c r="B14" s="122">
        <v>0</v>
      </c>
      <c r="C14" s="30">
        <v>2</v>
      </c>
      <c r="D14" s="33">
        <v>1</v>
      </c>
      <c r="E14" s="30">
        <v>2</v>
      </c>
      <c r="F14" s="30">
        <v>2</v>
      </c>
      <c r="G14" s="29">
        <v>3</v>
      </c>
      <c r="H14" s="33">
        <v>1</v>
      </c>
      <c r="I14" s="31">
        <f t="shared" si="0"/>
        <v>11</v>
      </c>
      <c r="J14" s="31">
        <v>7</v>
      </c>
      <c r="K14" s="32">
        <f>SUM(J14/7)</f>
        <v>1</v>
      </c>
      <c r="L14" s="31">
        <v>425</v>
      </c>
      <c r="M14" s="31">
        <f t="shared" si="2"/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32</v>
      </c>
      <c r="B15" s="30">
        <v>2</v>
      </c>
      <c r="C15" s="30">
        <v>2</v>
      </c>
      <c r="D15" s="30">
        <v>2</v>
      </c>
      <c r="E15" s="122">
        <v>0</v>
      </c>
      <c r="F15" s="30">
        <v>2</v>
      </c>
      <c r="G15" s="30">
        <v>2</v>
      </c>
      <c r="H15" s="33">
        <v>1</v>
      </c>
      <c r="I15" s="31">
        <f t="shared" si="0"/>
        <v>11</v>
      </c>
      <c r="J15" s="31">
        <v>7</v>
      </c>
      <c r="K15" s="32">
        <f>SUM(J15/7)</f>
        <v>1</v>
      </c>
      <c r="L15" s="31">
        <v>389</v>
      </c>
      <c r="M15" s="31">
        <f t="shared" si="2"/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18</v>
      </c>
      <c r="B16" s="38" t="s">
        <v>16</v>
      </c>
      <c r="C16" s="38" t="s">
        <v>16</v>
      </c>
      <c r="D16" s="33">
        <v>1</v>
      </c>
      <c r="E16" s="29">
        <v>3</v>
      </c>
      <c r="F16" s="30">
        <v>2</v>
      </c>
      <c r="G16" s="30">
        <v>2</v>
      </c>
      <c r="H16" s="29">
        <v>3</v>
      </c>
      <c r="I16" s="31">
        <f t="shared" si="0"/>
        <v>11</v>
      </c>
      <c r="J16" s="31">
        <v>5</v>
      </c>
      <c r="K16" s="32">
        <f>SUM(J16/5)</f>
        <v>1</v>
      </c>
      <c r="L16" s="31">
        <v>377</v>
      </c>
      <c r="M16" s="31">
        <f t="shared" si="2"/>
        <v>5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29">
        <v>3</v>
      </c>
      <c r="C17" s="121">
        <v>0</v>
      </c>
      <c r="D17" s="33">
        <v>1</v>
      </c>
      <c r="E17" s="121">
        <v>0</v>
      </c>
      <c r="F17" s="30">
        <v>2</v>
      </c>
      <c r="G17" s="33">
        <v>1</v>
      </c>
      <c r="H17" s="29">
        <v>3</v>
      </c>
      <c r="I17" s="31">
        <f t="shared" si="0"/>
        <v>10</v>
      </c>
      <c r="J17" s="31">
        <v>7</v>
      </c>
      <c r="K17" s="32">
        <f>SUM(J17/7)</f>
        <v>1</v>
      </c>
      <c r="L17" s="31">
        <v>433</v>
      </c>
      <c r="M17" s="31">
        <f t="shared" si="2"/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14</v>
      </c>
      <c r="B18" s="30">
        <v>2</v>
      </c>
      <c r="C18" s="30">
        <v>2</v>
      </c>
      <c r="D18" s="123">
        <v>0</v>
      </c>
      <c r="E18" s="29">
        <v>3</v>
      </c>
      <c r="F18" s="30">
        <v>2</v>
      </c>
      <c r="G18" s="123">
        <v>0</v>
      </c>
      <c r="H18" s="33">
        <v>1</v>
      </c>
      <c r="I18" s="31">
        <f t="shared" si="0"/>
        <v>10</v>
      </c>
      <c r="J18" s="31">
        <v>7</v>
      </c>
      <c r="K18" s="32">
        <f>SUM(J18/7)</f>
        <v>1</v>
      </c>
      <c r="L18" s="31">
        <v>392</v>
      </c>
      <c r="M18" s="31">
        <f t="shared" si="2"/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23</v>
      </c>
      <c r="B19" s="30">
        <v>2</v>
      </c>
      <c r="C19" s="33">
        <v>1</v>
      </c>
      <c r="D19" s="33">
        <v>1</v>
      </c>
      <c r="E19" s="33">
        <v>1</v>
      </c>
      <c r="F19" s="30">
        <v>2</v>
      </c>
      <c r="G19" s="30">
        <v>2</v>
      </c>
      <c r="H19" s="33">
        <v>1</v>
      </c>
      <c r="I19" s="31">
        <f t="shared" si="0"/>
        <v>10</v>
      </c>
      <c r="J19" s="31">
        <v>7</v>
      </c>
      <c r="K19" s="32">
        <f>SUM(J19/7)</f>
        <v>1</v>
      </c>
      <c r="L19" s="31">
        <v>362</v>
      </c>
      <c r="M19" s="31">
        <f t="shared" si="2"/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21</v>
      </c>
      <c r="B20" s="30">
        <v>2</v>
      </c>
      <c r="C20" s="29">
        <v>3</v>
      </c>
      <c r="D20" s="123">
        <v>0</v>
      </c>
      <c r="E20" s="33">
        <v>1</v>
      </c>
      <c r="F20" s="30">
        <v>2</v>
      </c>
      <c r="G20" s="123">
        <v>0</v>
      </c>
      <c r="H20" s="33">
        <v>1</v>
      </c>
      <c r="I20" s="31">
        <f t="shared" si="0"/>
        <v>9</v>
      </c>
      <c r="J20" s="31">
        <v>7</v>
      </c>
      <c r="K20" s="32">
        <f>SUM(J20/7)</f>
        <v>1</v>
      </c>
      <c r="L20" s="31">
        <v>401</v>
      </c>
      <c r="M20" s="31">
        <f t="shared" si="2"/>
        <v>7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30</v>
      </c>
      <c r="B21" s="30">
        <v>2</v>
      </c>
      <c r="C21" s="33">
        <v>1</v>
      </c>
      <c r="D21" s="33">
        <v>1</v>
      </c>
      <c r="E21" s="122">
        <v>0</v>
      </c>
      <c r="F21" s="30">
        <v>2</v>
      </c>
      <c r="G21" s="29">
        <v>3</v>
      </c>
      <c r="H21" s="38" t="s">
        <v>16</v>
      </c>
      <c r="I21" s="31">
        <f t="shared" si="0"/>
        <v>9</v>
      </c>
      <c r="J21" s="31">
        <v>6</v>
      </c>
      <c r="K21" s="32">
        <f>SUM(J21/6)</f>
        <v>1</v>
      </c>
      <c r="L21" s="31">
        <v>360</v>
      </c>
      <c r="M21" s="31">
        <f t="shared" si="2"/>
        <v>6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17</v>
      </c>
      <c r="B22" s="33">
        <v>1</v>
      </c>
      <c r="C22" s="33">
        <v>1</v>
      </c>
      <c r="D22" s="123">
        <v>0</v>
      </c>
      <c r="E22" s="30">
        <v>2</v>
      </c>
      <c r="F22" s="30">
        <v>2</v>
      </c>
      <c r="G22" s="33">
        <v>1</v>
      </c>
      <c r="H22" s="30">
        <v>2</v>
      </c>
      <c r="I22" s="31">
        <f t="shared" si="0"/>
        <v>9</v>
      </c>
      <c r="J22" s="31">
        <v>7</v>
      </c>
      <c r="K22" s="32">
        <f>SUM(J22/7)</f>
        <v>1</v>
      </c>
      <c r="L22" s="31">
        <v>351</v>
      </c>
      <c r="M22" s="31">
        <f t="shared" si="2"/>
        <v>7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15</v>
      </c>
      <c r="B23" s="38" t="s">
        <v>16</v>
      </c>
      <c r="C23" s="30">
        <v>2</v>
      </c>
      <c r="D23" s="123">
        <v>0</v>
      </c>
      <c r="E23" s="30">
        <v>2</v>
      </c>
      <c r="F23" s="30">
        <v>2</v>
      </c>
      <c r="G23" s="123">
        <v>0</v>
      </c>
      <c r="H23" s="30">
        <v>2</v>
      </c>
      <c r="I23" s="31">
        <f t="shared" si="0"/>
        <v>8</v>
      </c>
      <c r="J23" s="31">
        <v>6</v>
      </c>
      <c r="K23" s="32">
        <f>SUM(J23/6)</f>
        <v>1</v>
      </c>
      <c r="L23" s="31">
        <v>305</v>
      </c>
      <c r="M23" s="31">
        <f t="shared" si="2"/>
        <v>6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22</v>
      </c>
      <c r="B24" s="38" t="s">
        <v>16</v>
      </c>
      <c r="C24" s="30">
        <v>2</v>
      </c>
      <c r="D24" s="122">
        <v>0</v>
      </c>
      <c r="E24" s="122">
        <v>0</v>
      </c>
      <c r="F24" s="30">
        <v>2</v>
      </c>
      <c r="G24" s="30">
        <v>2</v>
      </c>
      <c r="H24" s="38" t="s">
        <v>16</v>
      </c>
      <c r="I24" s="31">
        <f t="shared" si="0"/>
        <v>6</v>
      </c>
      <c r="J24" s="31">
        <v>5</v>
      </c>
      <c r="K24" s="32">
        <f>SUM(J24/5)</f>
        <v>1</v>
      </c>
      <c r="L24" s="31">
        <v>316</v>
      </c>
      <c r="M24" s="31">
        <f t="shared" si="2"/>
        <v>5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45</v>
      </c>
      <c r="B25" s="38" t="s">
        <v>16</v>
      </c>
      <c r="C25" s="38" t="s">
        <v>16</v>
      </c>
      <c r="D25" s="123">
        <v>0</v>
      </c>
      <c r="E25" s="30">
        <v>2</v>
      </c>
      <c r="F25" s="30">
        <v>2</v>
      </c>
      <c r="G25" s="123">
        <v>0</v>
      </c>
      <c r="H25" s="30">
        <v>2</v>
      </c>
      <c r="I25" s="31">
        <f t="shared" si="0"/>
        <v>6</v>
      </c>
      <c r="J25" s="31">
        <v>5</v>
      </c>
      <c r="K25" s="32">
        <f>SUM(J25/5)</f>
        <v>1</v>
      </c>
      <c r="L25" s="31">
        <v>267</v>
      </c>
      <c r="M25" s="31">
        <f t="shared" si="2"/>
        <v>5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13</v>
      </c>
      <c r="B26" s="33">
        <v>1</v>
      </c>
      <c r="C26" s="33">
        <v>1</v>
      </c>
      <c r="D26" s="38" t="s">
        <v>16</v>
      </c>
      <c r="E26" s="38" t="s">
        <v>16</v>
      </c>
      <c r="F26" s="38" t="s">
        <v>16</v>
      </c>
      <c r="G26" s="38" t="s">
        <v>16</v>
      </c>
      <c r="H26" s="30">
        <v>2</v>
      </c>
      <c r="I26" s="31">
        <f t="shared" si="0"/>
        <v>4</v>
      </c>
      <c r="J26" s="31">
        <v>3</v>
      </c>
      <c r="K26" s="32">
        <f>SUM(J26/3)</f>
        <v>1</v>
      </c>
      <c r="L26" s="31">
        <v>208</v>
      </c>
      <c r="M26" s="31">
        <f t="shared" si="2"/>
        <v>3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19</v>
      </c>
      <c r="B27" s="38" t="s">
        <v>16</v>
      </c>
      <c r="C27" s="30">
        <v>2</v>
      </c>
      <c r="D27" s="122">
        <v>0</v>
      </c>
      <c r="E27" s="38" t="s">
        <v>16</v>
      </c>
      <c r="F27" s="38" t="s">
        <v>16</v>
      </c>
      <c r="G27" s="38" t="s">
        <v>16</v>
      </c>
      <c r="H27" s="38" t="s">
        <v>16</v>
      </c>
      <c r="I27" s="31">
        <f t="shared" si="0"/>
        <v>2</v>
      </c>
      <c r="J27" s="31">
        <v>2</v>
      </c>
      <c r="K27" s="32">
        <f>SUM(J27/2)</f>
        <v>1</v>
      </c>
      <c r="L27" s="31">
        <v>117</v>
      </c>
      <c r="M27" s="31">
        <f t="shared" si="2"/>
        <v>2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24" customHeight="1" x14ac:dyDescent="0.25">
      <c r="A28" s="17"/>
      <c r="B28" s="12">
        <f t="shared" ref="B28:J28" si="3">SUM(B6:B21)</f>
        <v>29</v>
      </c>
      <c r="C28" s="12">
        <f t="shared" si="3"/>
        <v>29</v>
      </c>
      <c r="D28" s="12">
        <f t="shared" si="3"/>
        <v>23</v>
      </c>
      <c r="E28" s="12">
        <f t="shared" si="3"/>
        <v>26</v>
      </c>
      <c r="F28" s="12">
        <f t="shared" si="3"/>
        <v>34</v>
      </c>
      <c r="G28" s="12">
        <f t="shared" si="3"/>
        <v>32</v>
      </c>
      <c r="H28" s="12">
        <f t="shared" si="3"/>
        <v>28</v>
      </c>
      <c r="I28" s="12">
        <f t="shared" si="3"/>
        <v>201</v>
      </c>
      <c r="J28" s="12">
        <f t="shared" si="3"/>
        <v>108</v>
      </c>
      <c r="K28" s="12"/>
      <c r="L28" s="12">
        <f>SUM(L6:L21)</f>
        <v>7374</v>
      </c>
      <c r="M28" s="12">
        <f>SUM(M6:M21)</f>
        <v>108</v>
      </c>
    </row>
    <row r="29" spans="1:26" ht="24" customHeight="1" x14ac:dyDescent="0.35">
      <c r="A29" s="18" t="s">
        <v>70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20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16.5" customHeight="1" x14ac:dyDescent="0.25">
      <c r="A36" s="22"/>
      <c r="B36" s="23"/>
      <c r="C36" s="23"/>
      <c r="D36" s="23"/>
      <c r="E36" s="23"/>
      <c r="F36" s="24" t="s">
        <v>24</v>
      </c>
      <c r="G36" s="24"/>
      <c r="H36" s="24"/>
      <c r="I36" s="24"/>
      <c r="J36" s="24"/>
      <c r="K36" s="24"/>
      <c r="L36" s="23"/>
      <c r="M36" s="23"/>
    </row>
    <row r="37" spans="1:14" ht="12.75" customHeight="1" x14ac:dyDescent="0.2"/>
    <row r="38" spans="1:14" ht="12.75" customHeight="1" x14ac:dyDescent="0.2"/>
    <row r="39" spans="1:14" ht="12.75" customHeight="1" x14ac:dyDescent="0.2"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sortState ref="A6:M27">
    <sortCondition descending="1" ref="I6:I27"/>
    <sortCondition descending="1" ref="L6:L27"/>
    <sortCondition ref="A6:A27"/>
  </sortState>
  <mergeCells count="2">
    <mergeCell ref="A2:M2"/>
    <mergeCell ref="B39:N39"/>
  </mergeCells>
  <pageMargins left="0.7" right="0.7" top="0.75" bottom="0.75" header="0" footer="0"/>
  <pageSetup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4"/>
  <sheetViews>
    <sheetView showGridLines="0" topLeftCell="A2" zoomScale="75" zoomScaleNormal="75" workbookViewId="0">
      <selection activeCell="C34" sqref="C3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53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v>21</v>
      </c>
      <c r="J6" s="31">
        <v>7</v>
      </c>
      <c r="K6" s="32">
        <v>1</v>
      </c>
      <c r="L6" s="31">
        <v>700</v>
      </c>
      <c r="M6" s="31"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35</v>
      </c>
      <c r="B7" s="29">
        <v>3</v>
      </c>
      <c r="C7" s="30">
        <v>2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v>20</v>
      </c>
      <c r="J7" s="31">
        <v>7</v>
      </c>
      <c r="K7" s="32">
        <v>1</v>
      </c>
      <c r="L7" s="31">
        <v>668</v>
      </c>
      <c r="M7" s="31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23</v>
      </c>
      <c r="B8" s="30">
        <v>2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29">
        <v>3</v>
      </c>
      <c r="I8" s="31">
        <v>20</v>
      </c>
      <c r="J8" s="31">
        <v>7</v>
      </c>
      <c r="K8" s="32">
        <v>1</v>
      </c>
      <c r="L8" s="31">
        <v>651</v>
      </c>
      <c r="M8" s="31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32</v>
      </c>
      <c r="B9" s="29">
        <v>3</v>
      </c>
      <c r="C9" s="30">
        <v>2</v>
      </c>
      <c r="D9" s="29">
        <v>3</v>
      </c>
      <c r="E9" s="29">
        <v>3</v>
      </c>
      <c r="F9" s="30">
        <v>2</v>
      </c>
      <c r="G9" s="29">
        <v>3</v>
      </c>
      <c r="H9" s="29">
        <v>3</v>
      </c>
      <c r="I9" s="31">
        <v>19</v>
      </c>
      <c r="J9" s="31">
        <v>7</v>
      </c>
      <c r="K9" s="32">
        <v>1</v>
      </c>
      <c r="L9" s="31">
        <v>636</v>
      </c>
      <c r="M9" s="31"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36</v>
      </c>
      <c r="B10" s="29">
        <v>3</v>
      </c>
      <c r="C10" s="29">
        <v>3</v>
      </c>
      <c r="D10" s="29">
        <v>3</v>
      </c>
      <c r="E10" s="30">
        <v>2</v>
      </c>
      <c r="F10" s="30">
        <v>2</v>
      </c>
      <c r="G10" s="29">
        <v>3</v>
      </c>
      <c r="H10" s="29">
        <v>3</v>
      </c>
      <c r="I10" s="31">
        <f>SUM(B10:H10)</f>
        <v>19</v>
      </c>
      <c r="J10" s="31">
        <v>7</v>
      </c>
      <c r="K10" s="32">
        <f>SUM(J10/7)</f>
        <v>1</v>
      </c>
      <c r="L10" s="31">
        <v>625</v>
      </c>
      <c r="M10" s="31">
        <f>IF(ISBLANK(B10),0,IF((B10)="NA",0,IF((B10)="Not Used",-10,IF((B10)=1,1,IF((B10)=2,1,IF((B10)=3,1,IF((B10)=0,1,)))))+IF(ISBLANK(C10),0,IF((C10)="NA",0,IF((C10)="Not Used",-10,IF((C10)=1,1,IF((C10)=2,1,IF((C10)=3,1,IF((C10)=0,1,))))))+IF(ISBLANK(D10),0,IF((D10)="NA",0,IF((D10)="Not Used",-10,IF((D10)=1,1,IF((D10)=2,1,IF((D10)=3,1,IF((D10)=0,1,))))))+IF(ISBLANK(E10),0,IF((E10)="NA",0,IF((E10)="Not Used",-10,IF((E10)=1,1,IF((E10)=2,1,IF((E10)=3,1,IF((E10)=0,1,))))))+IF(ISBLANK(F10),0,IF((F10)="NA",0,IF((F10)="Not Used",-10,IF((F10)=1,1,IF((F10)=2,1,IF((F10)=3,1,IF((F10)=0,1,))))))+IF(ISBLANK(G10),0,IF((G10)="NA",0,IF((G10)="Not Used",-10,IF((G10)=1,1,IF((G10)=2,1,IF((G10)=3,1,IF((G10)=0,1,))))))+IF(ISBLANK(H10),0,IF((H10)="NA",0,IF((H10)="Not Used",-10,IF((H10)=1,1,IF((H10)=2,1,IF((H10)=3,1,IF((H10)=0,1,))))))))))))))</f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33</v>
      </c>
      <c r="B11" s="30">
        <v>2</v>
      </c>
      <c r="C11" s="30">
        <v>2</v>
      </c>
      <c r="D11" s="29">
        <v>3</v>
      </c>
      <c r="E11" s="29">
        <v>3</v>
      </c>
      <c r="F11" s="30">
        <v>2</v>
      </c>
      <c r="G11" s="29">
        <v>3</v>
      </c>
      <c r="H11" s="29">
        <v>3</v>
      </c>
      <c r="I11" s="31">
        <v>18</v>
      </c>
      <c r="J11" s="31">
        <v>7</v>
      </c>
      <c r="K11" s="32">
        <v>1</v>
      </c>
      <c r="L11" s="31">
        <v>648</v>
      </c>
      <c r="M11" s="31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31</v>
      </c>
      <c r="B12" s="30">
        <v>2</v>
      </c>
      <c r="C12" s="30">
        <v>2</v>
      </c>
      <c r="D12" s="29">
        <v>3</v>
      </c>
      <c r="E12" s="30">
        <v>2</v>
      </c>
      <c r="F12" s="30">
        <v>2</v>
      </c>
      <c r="G12" s="29">
        <v>3</v>
      </c>
      <c r="H12" s="29">
        <v>3</v>
      </c>
      <c r="I12" s="31">
        <v>17</v>
      </c>
      <c r="J12" s="31">
        <v>7</v>
      </c>
      <c r="K12" s="32">
        <v>1</v>
      </c>
      <c r="L12" s="31">
        <v>598</v>
      </c>
      <c r="M12" s="31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37</v>
      </c>
      <c r="B13" s="29">
        <v>3</v>
      </c>
      <c r="C13" s="30">
        <v>2</v>
      </c>
      <c r="D13" s="30">
        <v>2</v>
      </c>
      <c r="E13" s="29">
        <v>3</v>
      </c>
      <c r="F13" s="33">
        <v>1</v>
      </c>
      <c r="G13" s="29">
        <v>3</v>
      </c>
      <c r="H13" s="29">
        <v>3</v>
      </c>
      <c r="I13" s="31">
        <f>SUM(B13:H13)</f>
        <v>17</v>
      </c>
      <c r="J13" s="31">
        <v>7</v>
      </c>
      <c r="K13" s="32">
        <f>SUM(J13/7)</f>
        <v>1</v>
      </c>
      <c r="L13" s="31">
        <v>575</v>
      </c>
      <c r="M13" s="31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26</v>
      </c>
      <c r="B14" s="29">
        <v>3</v>
      </c>
      <c r="C14" s="29">
        <v>3</v>
      </c>
      <c r="D14" s="30">
        <v>2</v>
      </c>
      <c r="E14" s="30">
        <v>2</v>
      </c>
      <c r="F14" s="30">
        <v>2</v>
      </c>
      <c r="G14" s="30">
        <v>2</v>
      </c>
      <c r="H14" s="30">
        <v>2</v>
      </c>
      <c r="I14" s="31">
        <f>SUM(B14:H14)</f>
        <v>16</v>
      </c>
      <c r="J14" s="31">
        <v>7</v>
      </c>
      <c r="K14" s="32">
        <f>SUM(J14/7)</f>
        <v>1</v>
      </c>
      <c r="L14" s="31">
        <v>527</v>
      </c>
      <c r="M14" s="31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34</v>
      </c>
      <c r="B15" s="30">
        <v>2</v>
      </c>
      <c r="C15" s="34">
        <v>0</v>
      </c>
      <c r="D15" s="30">
        <v>2</v>
      </c>
      <c r="E15" s="30">
        <v>2</v>
      </c>
      <c r="F15" s="29">
        <v>3</v>
      </c>
      <c r="G15" s="29">
        <v>3</v>
      </c>
      <c r="H15" s="29">
        <v>3</v>
      </c>
      <c r="I15" s="31">
        <v>15</v>
      </c>
      <c r="J15" s="31">
        <v>7</v>
      </c>
      <c r="K15" s="32">
        <v>1</v>
      </c>
      <c r="L15" s="31">
        <v>532</v>
      </c>
      <c r="M15" s="31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14</v>
      </c>
      <c r="B16" s="30">
        <v>2</v>
      </c>
      <c r="C16" s="29">
        <v>3</v>
      </c>
      <c r="D16" s="33">
        <v>1</v>
      </c>
      <c r="E16" s="29">
        <v>3</v>
      </c>
      <c r="F16" s="33">
        <v>1</v>
      </c>
      <c r="G16" s="29">
        <v>3</v>
      </c>
      <c r="H16" s="30">
        <v>2</v>
      </c>
      <c r="I16" s="31">
        <v>15</v>
      </c>
      <c r="J16" s="31">
        <v>7</v>
      </c>
      <c r="K16" s="32">
        <v>1</v>
      </c>
      <c r="L16" s="31">
        <v>510</v>
      </c>
      <c r="M16" s="31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45</v>
      </c>
      <c r="B17" s="38" t="s">
        <v>16</v>
      </c>
      <c r="C17" s="29">
        <v>3</v>
      </c>
      <c r="D17" s="34">
        <v>0</v>
      </c>
      <c r="E17" s="30">
        <v>2</v>
      </c>
      <c r="F17" s="30">
        <v>2</v>
      </c>
      <c r="G17" s="29">
        <v>3</v>
      </c>
      <c r="H17" s="30">
        <v>2</v>
      </c>
      <c r="I17" s="31">
        <v>12</v>
      </c>
      <c r="J17" s="31">
        <v>6</v>
      </c>
      <c r="K17" s="32">
        <v>1</v>
      </c>
      <c r="L17" s="31">
        <v>468</v>
      </c>
      <c r="M17" s="31">
        <v>6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17</v>
      </c>
      <c r="B18" s="30">
        <v>2</v>
      </c>
      <c r="C18" s="29">
        <v>3</v>
      </c>
      <c r="D18" s="33">
        <v>1</v>
      </c>
      <c r="E18" s="30">
        <v>2</v>
      </c>
      <c r="F18" s="34">
        <v>0</v>
      </c>
      <c r="G18" s="29">
        <v>3</v>
      </c>
      <c r="H18" s="33">
        <v>1</v>
      </c>
      <c r="I18" s="31">
        <v>12</v>
      </c>
      <c r="J18" s="31">
        <v>7</v>
      </c>
      <c r="K18" s="32">
        <v>1</v>
      </c>
      <c r="L18" s="31">
        <v>437</v>
      </c>
      <c r="M18" s="31">
        <v>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21</v>
      </c>
      <c r="B19" s="34">
        <v>0</v>
      </c>
      <c r="C19" s="29">
        <v>3</v>
      </c>
      <c r="D19" s="34">
        <v>0</v>
      </c>
      <c r="E19" s="30">
        <v>2</v>
      </c>
      <c r="F19" s="33">
        <v>1</v>
      </c>
      <c r="G19" s="29">
        <v>3</v>
      </c>
      <c r="H19" s="30">
        <v>2</v>
      </c>
      <c r="I19" s="31">
        <v>11</v>
      </c>
      <c r="J19" s="31">
        <v>7</v>
      </c>
      <c r="K19" s="32">
        <v>1</v>
      </c>
      <c r="L19" s="31">
        <v>425</v>
      </c>
      <c r="M19" s="31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29</v>
      </c>
      <c r="B20" s="38" t="s">
        <v>16</v>
      </c>
      <c r="C20" s="29">
        <v>3</v>
      </c>
      <c r="D20" s="38" t="s">
        <v>16</v>
      </c>
      <c r="E20" s="30">
        <v>2</v>
      </c>
      <c r="F20" s="30">
        <v>2</v>
      </c>
      <c r="G20" s="30">
        <v>2</v>
      </c>
      <c r="H20" s="30">
        <v>2</v>
      </c>
      <c r="I20" s="31">
        <f>SUM(B20:H20)</f>
        <v>11</v>
      </c>
      <c r="J20" s="31">
        <v>5</v>
      </c>
      <c r="K20" s="32">
        <f>SUM(J20/5)</f>
        <v>1</v>
      </c>
      <c r="L20" s="31">
        <v>390</v>
      </c>
      <c r="M20" s="31">
        <f>IF(ISBLANK(B20),0,IF((B20)="NA",0,IF((B20)="Not Used",-10,IF((B20)=1,1,IF((B20)=2,1,IF((B20)=3,1,IF((B20)=0,1,)))))+IF(ISBLANK(C20),0,IF((C20)="NA",0,IF((C20)="Not Used",-10,IF((C20)=1,1,IF((C20)=2,1,IF((C20)=3,1,IF((C20)=0,1,))))))+IF(ISBLANK(D20),0,IF((D20)="NA",0,IF((D20)="Not Used",-10,IF((D20)=1,1,IF((D20)=2,1,IF((D20)=3,1,IF((D20)=0,1,))))))+IF(ISBLANK(E20),0,IF((E20)="NA",0,IF((E20)="Not Used",-10,IF((E20)=1,1,IF((E20)=2,1,IF((E20)=3,1,IF((E20)=0,1,))))))+IF(ISBLANK(F20),0,IF((F20)="NA",0,IF((F20)="Not Used",-10,IF((F20)=1,1,IF((F20)=2,1,IF((F20)=3,1,IF((F20)=0,1,))))))+IF(ISBLANK(G20),0,IF((G20)="NA",0,IF((G20)="Not Used",-10,IF((G20)=1,1,IF((G20)=2,1,IF((G20)=3,1,IF((G20)=0,1,))))))+IF(ISBLANK(H20),0,IF((H20)="NA",0,IF((H20)="Not Used",-10,IF((H20)=1,1,IF((H20)=2,1,IF((H20)=3,1,IF((H20)=0,1,))))))))))))))</f>
        <v>5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48</v>
      </c>
      <c r="B21" s="38" t="s">
        <v>16</v>
      </c>
      <c r="C21" s="30">
        <v>2</v>
      </c>
      <c r="D21" s="29">
        <v>3</v>
      </c>
      <c r="E21" s="34">
        <v>0</v>
      </c>
      <c r="F21" s="33">
        <v>1</v>
      </c>
      <c r="G21" s="34">
        <v>0</v>
      </c>
      <c r="H21" s="29">
        <v>3</v>
      </c>
      <c r="I21" s="31">
        <f>SUM(B21:H21)</f>
        <v>9</v>
      </c>
      <c r="J21" s="31">
        <v>6</v>
      </c>
      <c r="K21" s="32">
        <f>SUM(J21/6)</f>
        <v>1</v>
      </c>
      <c r="L21" s="31">
        <v>386</v>
      </c>
      <c r="M21" s="31">
        <f>IF(ISBLANK(B21),0,IF((B21)="NA",0,IF((B21)="Not Used",-10,IF((B21)=1,1,IF((B21)=2,1,IF((B21)=3,1,IF((B21)=0,1,)))))+IF(ISBLANK(C21),0,IF((C21)="NA",0,IF((C21)="Not Used",-10,IF((C21)=1,1,IF((C21)=2,1,IF((C21)=3,1,IF((C21)=0,1,))))))+IF(ISBLANK(D21),0,IF((D21)="NA",0,IF((D21)="Not Used",-10,IF((D21)=1,1,IF((D21)=2,1,IF((D21)=3,1,IF((D21)=0,1,))))))+IF(ISBLANK(E21),0,IF((E21)="NA",0,IF((E21)="Not Used",-10,IF((E21)=1,1,IF((E21)=2,1,IF((E21)=3,1,IF((E21)=0,1,))))))+IF(ISBLANK(F21),0,IF((F21)="NA",0,IF((F21)="Not Used",-10,IF((F21)=1,1,IF((F21)=2,1,IF((F21)=3,1,IF((F21)=0,1,))))))+IF(ISBLANK(G21),0,IF((G21)="NA",0,IF((G21)="Not Used",-10,IF((G21)=1,1,IF((G21)=2,1,IF((G21)=3,1,IF((G21)=0,1,))))))+IF(ISBLANK(H21),0,IF((H21)="NA",0,IF((H21)="Not Used",-10,IF((H21)=1,1,IF((H21)=2,1,IF((H21)=3,1,IF((H21)=0,1,))))))))))))))</f>
        <v>6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15</v>
      </c>
      <c r="B22" s="38" t="s">
        <v>16</v>
      </c>
      <c r="C22" s="29">
        <v>3</v>
      </c>
      <c r="D22" s="34">
        <v>0</v>
      </c>
      <c r="E22" s="33">
        <v>1</v>
      </c>
      <c r="F22" s="34">
        <v>0</v>
      </c>
      <c r="G22" s="29">
        <v>3</v>
      </c>
      <c r="H22" s="30">
        <v>2</v>
      </c>
      <c r="I22" s="31">
        <v>9</v>
      </c>
      <c r="J22" s="31">
        <v>6</v>
      </c>
      <c r="K22" s="32">
        <v>1</v>
      </c>
      <c r="L22" s="31">
        <v>385</v>
      </c>
      <c r="M22" s="31">
        <v>6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18</v>
      </c>
      <c r="B23" s="38" t="s">
        <v>16</v>
      </c>
      <c r="C23" s="29">
        <v>3</v>
      </c>
      <c r="D23" s="34">
        <v>0</v>
      </c>
      <c r="E23" s="34">
        <v>0</v>
      </c>
      <c r="F23" s="34">
        <v>0</v>
      </c>
      <c r="G23" s="29">
        <v>3</v>
      </c>
      <c r="H23" s="30">
        <v>2</v>
      </c>
      <c r="I23" s="31">
        <v>8</v>
      </c>
      <c r="J23" s="31">
        <v>6</v>
      </c>
      <c r="K23" s="32">
        <v>1</v>
      </c>
      <c r="L23" s="31">
        <v>409</v>
      </c>
      <c r="M23" s="31">
        <v>6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22</v>
      </c>
      <c r="B24" s="38" t="s">
        <v>16</v>
      </c>
      <c r="C24" s="38" t="s">
        <v>16</v>
      </c>
      <c r="D24" s="29">
        <v>3</v>
      </c>
      <c r="E24" s="38" t="s">
        <v>16</v>
      </c>
      <c r="F24" s="38" t="s">
        <v>16</v>
      </c>
      <c r="G24" s="38" t="s">
        <v>16</v>
      </c>
      <c r="H24" s="38" t="s">
        <v>16</v>
      </c>
      <c r="I24" s="31">
        <v>3</v>
      </c>
      <c r="J24" s="31">
        <v>1</v>
      </c>
      <c r="K24" s="32">
        <v>1</v>
      </c>
      <c r="L24" s="31">
        <v>100</v>
      </c>
      <c r="M24" s="31">
        <v>1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19</v>
      </c>
      <c r="B25" s="38" t="s">
        <v>16</v>
      </c>
      <c r="C25" s="38" t="s">
        <v>16</v>
      </c>
      <c r="D25" s="29">
        <v>3</v>
      </c>
      <c r="E25" s="38" t="s">
        <v>16</v>
      </c>
      <c r="F25" s="38" t="s">
        <v>16</v>
      </c>
      <c r="G25" s="38" t="s">
        <v>16</v>
      </c>
      <c r="H25" s="38" t="s">
        <v>16</v>
      </c>
      <c r="I25" s="31">
        <v>3</v>
      </c>
      <c r="J25" s="31">
        <v>1</v>
      </c>
      <c r="K25" s="32">
        <v>1</v>
      </c>
      <c r="L25" s="31">
        <v>100</v>
      </c>
      <c r="M25" s="31">
        <v>1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30</v>
      </c>
      <c r="B26" s="38" t="s">
        <v>16</v>
      </c>
      <c r="C26" s="38" t="s">
        <v>16</v>
      </c>
      <c r="D26" s="29">
        <v>3</v>
      </c>
      <c r="E26" s="38" t="s">
        <v>16</v>
      </c>
      <c r="F26" s="78" t="s">
        <v>16</v>
      </c>
      <c r="G26" s="38" t="s">
        <v>16</v>
      </c>
      <c r="H26" s="38" t="s">
        <v>16</v>
      </c>
      <c r="I26" s="31">
        <v>3</v>
      </c>
      <c r="J26" s="31">
        <v>1</v>
      </c>
      <c r="K26" s="32">
        <v>1</v>
      </c>
      <c r="L26" s="31">
        <v>100</v>
      </c>
      <c r="M26" s="31">
        <v>1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4" customHeight="1" x14ac:dyDescent="0.25">
      <c r="A27" s="17"/>
      <c r="B27" s="12">
        <f t="shared" ref="B27:J27" si="0">SUM(B6:B21)</f>
        <v>30</v>
      </c>
      <c r="C27" s="12">
        <f t="shared" si="0"/>
        <v>39</v>
      </c>
      <c r="D27" s="12">
        <f t="shared" si="0"/>
        <v>32</v>
      </c>
      <c r="E27" s="12">
        <f t="shared" si="0"/>
        <v>37</v>
      </c>
      <c r="F27" s="12">
        <f t="shared" si="0"/>
        <v>30</v>
      </c>
      <c r="G27" s="12">
        <f t="shared" si="0"/>
        <v>43</v>
      </c>
      <c r="H27" s="12">
        <f t="shared" si="0"/>
        <v>41</v>
      </c>
      <c r="I27" s="12">
        <f t="shared" si="0"/>
        <v>252</v>
      </c>
      <c r="J27" s="12">
        <f t="shared" si="0"/>
        <v>108</v>
      </c>
      <c r="K27" s="12"/>
      <c r="L27" s="12">
        <f>SUM(L6:L21)</f>
        <v>8776</v>
      </c>
      <c r="M27" s="12">
        <f>SUM(M6:M21)</f>
        <v>108</v>
      </c>
    </row>
    <row r="28" spans="1:26" ht="24" customHeight="1" x14ac:dyDescent="0.35">
      <c r="A28" s="18" t="s">
        <v>66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20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6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6" ht="24" customHeight="1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4" ht="24" customHeight="1" x14ac:dyDescent="0.25">
      <c r="A33" s="17"/>
      <c r="B33" s="20"/>
      <c r="C33" s="20"/>
      <c r="D33" s="20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16.5" customHeight="1" x14ac:dyDescent="0.25">
      <c r="A35" s="22"/>
      <c r="B35" s="23"/>
      <c r="C35" s="23"/>
      <c r="D35" s="23"/>
      <c r="E35" s="23"/>
      <c r="F35" s="24" t="s">
        <v>24</v>
      </c>
      <c r="G35" s="24"/>
      <c r="H35" s="24"/>
      <c r="I35" s="24"/>
      <c r="J35" s="24"/>
      <c r="K35" s="24"/>
      <c r="L35" s="23"/>
      <c r="M35" s="23"/>
    </row>
    <row r="36" spans="1:14" ht="12.75" customHeight="1" x14ac:dyDescent="0.2"/>
    <row r="37" spans="1:14" ht="12.75" customHeight="1" x14ac:dyDescent="0.2"/>
    <row r="38" spans="1:14" ht="12.75" customHeight="1" x14ac:dyDescent="0.2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sortState ref="A6:M26">
    <sortCondition descending="1" ref="I6:I26"/>
    <sortCondition descending="1" ref="L6:L26"/>
    <sortCondition ref="A6:A26"/>
  </sortState>
  <mergeCells count="2">
    <mergeCell ref="A2:M2"/>
    <mergeCell ref="B38:N38"/>
  </mergeCells>
  <pageMargins left="0.7" right="0.7" top="0.75" bottom="0.75" header="0" footer="0"/>
  <pageSetup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2" zoomScale="75" zoomScaleNormal="75" workbookViewId="0">
      <selection activeCell="A20" sqref="A20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51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26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6" s="40" customFormat="1" ht="24" customHeight="1" x14ac:dyDescent="0.35">
      <c r="A6" s="28" t="s">
        <v>36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f>SUM(B6:H6)</f>
        <v>21</v>
      </c>
      <c r="J6" s="31">
        <v>7</v>
      </c>
      <c r="K6" s="32">
        <f>SUM(J6/7)</f>
        <v>1</v>
      </c>
      <c r="L6" s="31">
        <v>700</v>
      </c>
      <c r="M6" s="31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12</v>
      </c>
      <c r="B7" s="29">
        <v>3</v>
      </c>
      <c r="C7" s="29">
        <v>3</v>
      </c>
      <c r="D7" s="29">
        <v>3</v>
      </c>
      <c r="E7" s="29">
        <v>3</v>
      </c>
      <c r="F7" s="29">
        <v>3</v>
      </c>
      <c r="G7" s="29">
        <v>3</v>
      </c>
      <c r="H7" s="29">
        <v>3</v>
      </c>
      <c r="I7" s="31">
        <v>21</v>
      </c>
      <c r="J7" s="31">
        <v>7</v>
      </c>
      <c r="K7" s="32">
        <v>1</v>
      </c>
      <c r="L7" s="31">
        <v>700</v>
      </c>
      <c r="M7" s="31">
        <v>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13</v>
      </c>
      <c r="B8" s="29">
        <v>3</v>
      </c>
      <c r="C8" s="29">
        <v>3</v>
      </c>
      <c r="D8" s="29">
        <v>3</v>
      </c>
      <c r="E8" s="30">
        <v>2</v>
      </c>
      <c r="F8" s="29">
        <v>3</v>
      </c>
      <c r="G8" s="29">
        <v>3</v>
      </c>
      <c r="H8" s="29">
        <v>3</v>
      </c>
      <c r="I8" s="31">
        <v>20</v>
      </c>
      <c r="J8" s="31">
        <v>7</v>
      </c>
      <c r="K8" s="32">
        <v>1</v>
      </c>
      <c r="L8" s="31">
        <v>697</v>
      </c>
      <c r="M8" s="31">
        <v>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26</v>
      </c>
      <c r="B9" s="29">
        <v>3</v>
      </c>
      <c r="C9" s="30">
        <v>2</v>
      </c>
      <c r="D9" s="29">
        <v>3</v>
      </c>
      <c r="E9" s="29">
        <v>3</v>
      </c>
      <c r="F9" s="30">
        <v>2</v>
      </c>
      <c r="G9" s="29">
        <v>3</v>
      </c>
      <c r="H9" s="29">
        <v>3</v>
      </c>
      <c r="I9" s="31">
        <f>SUM(B9:H9)</f>
        <v>19</v>
      </c>
      <c r="J9" s="31">
        <v>7</v>
      </c>
      <c r="K9" s="32">
        <f>SUM(J9/7)</f>
        <v>1</v>
      </c>
      <c r="L9" s="31">
        <v>634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22</v>
      </c>
      <c r="B10" s="29">
        <v>3</v>
      </c>
      <c r="C10" s="30">
        <v>2</v>
      </c>
      <c r="D10" s="29">
        <v>3</v>
      </c>
      <c r="E10" s="30">
        <v>2</v>
      </c>
      <c r="F10" s="29">
        <v>3</v>
      </c>
      <c r="G10" s="29">
        <v>3</v>
      </c>
      <c r="H10" s="30">
        <v>2</v>
      </c>
      <c r="I10" s="31">
        <v>18</v>
      </c>
      <c r="J10" s="31">
        <v>7</v>
      </c>
      <c r="K10" s="32">
        <v>1</v>
      </c>
      <c r="L10" s="31">
        <v>609</v>
      </c>
      <c r="M10" s="31">
        <v>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35</v>
      </c>
      <c r="B11" s="30">
        <v>2</v>
      </c>
      <c r="C11" s="30">
        <v>2</v>
      </c>
      <c r="D11" s="29">
        <v>3</v>
      </c>
      <c r="E11" s="30">
        <v>2</v>
      </c>
      <c r="F11" s="29">
        <v>3</v>
      </c>
      <c r="G11" s="30">
        <v>2</v>
      </c>
      <c r="H11" s="29">
        <v>3</v>
      </c>
      <c r="I11" s="31">
        <v>17</v>
      </c>
      <c r="J11" s="31">
        <v>7</v>
      </c>
      <c r="K11" s="32">
        <v>1</v>
      </c>
      <c r="L11" s="31">
        <v>568</v>
      </c>
      <c r="M11" s="31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23</v>
      </c>
      <c r="B12" s="29">
        <v>3</v>
      </c>
      <c r="C12" s="29">
        <v>3</v>
      </c>
      <c r="D12" s="30">
        <v>2</v>
      </c>
      <c r="E12" s="30">
        <v>2</v>
      </c>
      <c r="F12" s="30">
        <v>2</v>
      </c>
      <c r="G12" s="29">
        <v>3</v>
      </c>
      <c r="H12" s="30">
        <v>2</v>
      </c>
      <c r="I12" s="31">
        <v>17</v>
      </c>
      <c r="J12" s="31">
        <v>7</v>
      </c>
      <c r="K12" s="32">
        <v>1</v>
      </c>
      <c r="L12" s="31">
        <v>560</v>
      </c>
      <c r="M12" s="31">
        <v>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30</v>
      </c>
      <c r="B13" s="30">
        <v>2</v>
      </c>
      <c r="C13" s="29">
        <v>3</v>
      </c>
      <c r="D13" s="30">
        <v>2</v>
      </c>
      <c r="E13" s="30">
        <v>2</v>
      </c>
      <c r="F13" s="30">
        <v>2</v>
      </c>
      <c r="G13" s="29">
        <v>3</v>
      </c>
      <c r="H13" s="30">
        <v>2</v>
      </c>
      <c r="I13" s="31">
        <v>16</v>
      </c>
      <c r="J13" s="31">
        <v>7</v>
      </c>
      <c r="K13" s="32">
        <v>1</v>
      </c>
      <c r="L13" s="31">
        <v>550</v>
      </c>
      <c r="M13" s="31">
        <v>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37</v>
      </c>
      <c r="B14" s="30">
        <v>2</v>
      </c>
      <c r="C14" s="30">
        <v>2</v>
      </c>
      <c r="D14" s="30">
        <v>2</v>
      </c>
      <c r="E14" s="33">
        <v>1</v>
      </c>
      <c r="F14" s="29">
        <v>3</v>
      </c>
      <c r="G14" s="30">
        <v>2</v>
      </c>
      <c r="H14" s="30">
        <v>2</v>
      </c>
      <c r="I14" s="31">
        <f>SUM(B14:H14)</f>
        <v>14</v>
      </c>
      <c r="J14" s="31">
        <v>7</v>
      </c>
      <c r="K14" s="32">
        <f>SUM(J14/7)</f>
        <v>1</v>
      </c>
      <c r="L14" s="31">
        <v>585</v>
      </c>
      <c r="M14" s="31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33</v>
      </c>
      <c r="B15" s="30">
        <v>2</v>
      </c>
      <c r="C15" s="30">
        <v>2</v>
      </c>
      <c r="D15" s="30">
        <v>2</v>
      </c>
      <c r="E15" s="33">
        <v>1</v>
      </c>
      <c r="F15" s="29">
        <v>3</v>
      </c>
      <c r="G15" s="30">
        <v>2</v>
      </c>
      <c r="H15" s="30">
        <v>2</v>
      </c>
      <c r="I15" s="31">
        <v>14</v>
      </c>
      <c r="J15" s="31">
        <v>7</v>
      </c>
      <c r="K15" s="32">
        <v>1</v>
      </c>
      <c r="L15" s="31">
        <v>555</v>
      </c>
      <c r="M15" s="31">
        <v>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31</v>
      </c>
      <c r="B16" s="30">
        <v>2</v>
      </c>
      <c r="C16" s="33">
        <v>1</v>
      </c>
      <c r="D16" s="29">
        <v>3</v>
      </c>
      <c r="E16" s="30">
        <v>2</v>
      </c>
      <c r="F16" s="30">
        <v>2</v>
      </c>
      <c r="G16" s="30">
        <v>2</v>
      </c>
      <c r="H16" s="30">
        <v>2</v>
      </c>
      <c r="I16" s="31">
        <v>14</v>
      </c>
      <c r="J16" s="31">
        <v>7</v>
      </c>
      <c r="K16" s="32">
        <v>1</v>
      </c>
      <c r="L16" s="31">
        <v>512</v>
      </c>
      <c r="M16" s="31">
        <v>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30">
        <v>2</v>
      </c>
      <c r="C17" s="30">
        <v>2</v>
      </c>
      <c r="D17" s="30">
        <v>2</v>
      </c>
      <c r="E17" s="34">
        <v>0</v>
      </c>
      <c r="F17" s="30">
        <v>2</v>
      </c>
      <c r="G17" s="30">
        <v>2</v>
      </c>
      <c r="H17" s="30">
        <v>2</v>
      </c>
      <c r="I17" s="31">
        <v>12</v>
      </c>
      <c r="J17" s="31">
        <v>7</v>
      </c>
      <c r="K17" s="32">
        <v>1</v>
      </c>
      <c r="L17" s="31">
        <v>493</v>
      </c>
      <c r="M17" s="31">
        <v>7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32</v>
      </c>
      <c r="B18" s="30">
        <v>2</v>
      </c>
      <c r="C18" s="41" t="s">
        <v>52</v>
      </c>
      <c r="D18" s="29">
        <v>3</v>
      </c>
      <c r="E18" s="34">
        <v>0</v>
      </c>
      <c r="F18" s="29">
        <v>3</v>
      </c>
      <c r="G18" s="30">
        <v>2</v>
      </c>
      <c r="H18" s="30">
        <v>2</v>
      </c>
      <c r="I18" s="31">
        <v>12</v>
      </c>
      <c r="J18" s="31">
        <v>6</v>
      </c>
      <c r="K18" s="32">
        <v>0.8571428571428571</v>
      </c>
      <c r="L18" s="31">
        <v>466</v>
      </c>
      <c r="M18" s="31">
        <v>-4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34</v>
      </c>
      <c r="B19" s="29">
        <v>3</v>
      </c>
      <c r="C19" s="33">
        <v>1</v>
      </c>
      <c r="D19" s="29">
        <v>3</v>
      </c>
      <c r="E19" s="33">
        <v>1</v>
      </c>
      <c r="F19" s="34">
        <v>0</v>
      </c>
      <c r="G19" s="33">
        <v>1</v>
      </c>
      <c r="H19" s="30">
        <v>2</v>
      </c>
      <c r="I19" s="31">
        <v>11</v>
      </c>
      <c r="J19" s="31">
        <v>7</v>
      </c>
      <c r="K19" s="32">
        <v>1</v>
      </c>
      <c r="L19" s="31">
        <v>460</v>
      </c>
      <c r="M19" s="31">
        <v>7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17</v>
      </c>
      <c r="B20" s="38" t="s">
        <v>16</v>
      </c>
      <c r="C20" s="29">
        <v>3</v>
      </c>
      <c r="D20" s="38" t="s">
        <v>16</v>
      </c>
      <c r="E20" s="38" t="s">
        <v>16</v>
      </c>
      <c r="F20" s="38" t="s">
        <v>16</v>
      </c>
      <c r="G20" s="29">
        <v>3</v>
      </c>
      <c r="H20" s="30">
        <v>2</v>
      </c>
      <c r="I20" s="31">
        <v>8</v>
      </c>
      <c r="J20" s="31">
        <v>3</v>
      </c>
      <c r="K20" s="32">
        <v>1</v>
      </c>
      <c r="L20" s="31">
        <v>298</v>
      </c>
      <c r="M20" s="31">
        <v>3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19</v>
      </c>
      <c r="B21" s="38" t="s">
        <v>16</v>
      </c>
      <c r="C21" s="29">
        <v>3</v>
      </c>
      <c r="D21" s="38" t="s">
        <v>16</v>
      </c>
      <c r="E21" s="38" t="s">
        <v>16</v>
      </c>
      <c r="F21" s="29">
        <v>3</v>
      </c>
      <c r="G21" s="38" t="s">
        <v>16</v>
      </c>
      <c r="H21" s="38" t="s">
        <v>16</v>
      </c>
      <c r="I21" s="31">
        <v>6</v>
      </c>
      <c r="J21" s="31">
        <v>2</v>
      </c>
      <c r="K21" s="32">
        <v>1</v>
      </c>
      <c r="L21" s="31">
        <v>200</v>
      </c>
      <c r="M21" s="31">
        <v>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 x14ac:dyDescent="0.25">
      <c r="A22" s="17"/>
      <c r="B22" s="12">
        <f t="shared" ref="B22:J22" si="0">SUM(B6:B21)</f>
        <v>35</v>
      </c>
      <c r="C22" s="12">
        <f t="shared" si="0"/>
        <v>35</v>
      </c>
      <c r="D22" s="12">
        <f t="shared" si="0"/>
        <v>37</v>
      </c>
      <c r="E22" s="12">
        <f t="shared" si="0"/>
        <v>24</v>
      </c>
      <c r="F22" s="12">
        <f t="shared" si="0"/>
        <v>37</v>
      </c>
      <c r="G22" s="12">
        <f t="shared" si="0"/>
        <v>37</v>
      </c>
      <c r="H22" s="12">
        <f t="shared" si="0"/>
        <v>35</v>
      </c>
      <c r="I22" s="12">
        <f t="shared" si="0"/>
        <v>240</v>
      </c>
      <c r="J22" s="12">
        <f t="shared" si="0"/>
        <v>102</v>
      </c>
      <c r="K22" s="12"/>
      <c r="L22" s="12">
        <f>SUM(L6:L21)</f>
        <v>8587</v>
      </c>
      <c r="M22" s="12">
        <f>SUM(M6:M21)</f>
        <v>92</v>
      </c>
    </row>
    <row r="23" spans="1:26" ht="24" customHeight="1" x14ac:dyDescent="0.35">
      <c r="A23" s="18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</row>
    <row r="24" spans="1:26" ht="24" customHeight="1" x14ac:dyDescent="0.25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26" ht="24" customHeight="1" x14ac:dyDescent="0.25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26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26" ht="24" customHeight="1" x14ac:dyDescent="0.25">
      <c r="A27" s="17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6:M21">
    <sortCondition descending="1" ref="I6:I21"/>
    <sortCondition descending="1" ref="L6:L21"/>
    <sortCondition ref="A6:A21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3"/>
  <sheetViews>
    <sheetView showGridLines="0" topLeftCell="A2" zoomScale="75" zoomScaleNormal="75" workbookViewId="0">
      <selection activeCell="A6" sqref="A6:A1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28" t="s">
        <v>36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38" t="s">
        <v>16</v>
      </c>
      <c r="H6" s="38" t="s">
        <v>16</v>
      </c>
      <c r="I6" s="31">
        <f t="shared" ref="I6:I15" si="0">SUM(B6:H6)</f>
        <v>15</v>
      </c>
      <c r="J6" s="31">
        <v>5</v>
      </c>
      <c r="K6" s="32">
        <f t="shared" ref="K6:K15" si="1">SUM(J6/5)</f>
        <v>1</v>
      </c>
      <c r="L6" s="31">
        <v>500</v>
      </c>
      <c r="M6" s="31">
        <f t="shared" ref="M6:M15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5</v>
      </c>
    </row>
    <row r="7" spans="1:13" ht="24" customHeight="1" x14ac:dyDescent="0.35">
      <c r="A7" s="28" t="s">
        <v>48</v>
      </c>
      <c r="B7" s="30">
        <v>2</v>
      </c>
      <c r="C7" s="29">
        <v>3</v>
      </c>
      <c r="D7" s="29">
        <v>3</v>
      </c>
      <c r="E7" s="29">
        <v>3</v>
      </c>
      <c r="F7" s="29">
        <v>3</v>
      </c>
      <c r="G7" s="38" t="s">
        <v>16</v>
      </c>
      <c r="H7" s="38" t="s">
        <v>16</v>
      </c>
      <c r="I7" s="31">
        <f t="shared" si="0"/>
        <v>14</v>
      </c>
      <c r="J7" s="31">
        <v>5</v>
      </c>
      <c r="K7" s="32">
        <f t="shared" si="1"/>
        <v>1</v>
      </c>
      <c r="L7" s="31">
        <v>477</v>
      </c>
      <c r="M7" s="31">
        <f t="shared" si="2"/>
        <v>5</v>
      </c>
    </row>
    <row r="8" spans="1:13" ht="24" customHeight="1" x14ac:dyDescent="0.35">
      <c r="A8" s="28" t="s">
        <v>37</v>
      </c>
      <c r="B8" s="29">
        <v>3</v>
      </c>
      <c r="C8" s="29">
        <v>3</v>
      </c>
      <c r="D8" s="30">
        <v>2</v>
      </c>
      <c r="E8" s="29">
        <v>3</v>
      </c>
      <c r="F8" s="29">
        <v>3</v>
      </c>
      <c r="G8" s="38" t="s">
        <v>16</v>
      </c>
      <c r="H8" s="38" t="s">
        <v>16</v>
      </c>
      <c r="I8" s="31">
        <f t="shared" si="0"/>
        <v>14</v>
      </c>
      <c r="J8" s="31">
        <v>5</v>
      </c>
      <c r="K8" s="32">
        <f t="shared" si="1"/>
        <v>1</v>
      </c>
      <c r="L8" s="31">
        <v>473</v>
      </c>
      <c r="M8" s="31">
        <f t="shared" si="2"/>
        <v>5</v>
      </c>
    </row>
    <row r="9" spans="1:13" ht="24" customHeight="1" x14ac:dyDescent="0.35">
      <c r="A9" s="28" t="s">
        <v>12</v>
      </c>
      <c r="B9" s="30">
        <v>2</v>
      </c>
      <c r="C9" s="29">
        <v>3</v>
      </c>
      <c r="D9" s="29">
        <v>3</v>
      </c>
      <c r="E9" s="29">
        <v>3</v>
      </c>
      <c r="F9" s="29">
        <v>3</v>
      </c>
      <c r="G9" s="38" t="s">
        <v>16</v>
      </c>
      <c r="H9" s="38" t="s">
        <v>16</v>
      </c>
      <c r="I9" s="31">
        <f t="shared" si="0"/>
        <v>14</v>
      </c>
      <c r="J9" s="31">
        <v>5</v>
      </c>
      <c r="K9" s="32">
        <f t="shared" si="1"/>
        <v>1</v>
      </c>
      <c r="L9" s="31">
        <v>471</v>
      </c>
      <c r="M9" s="31">
        <f t="shared" si="2"/>
        <v>5</v>
      </c>
    </row>
    <row r="10" spans="1:13" ht="24" customHeight="1" x14ac:dyDescent="0.35">
      <c r="A10" s="28" t="s">
        <v>35</v>
      </c>
      <c r="B10" s="29">
        <v>3</v>
      </c>
      <c r="C10" s="30">
        <v>2</v>
      </c>
      <c r="D10" s="29">
        <v>3</v>
      </c>
      <c r="E10" s="29">
        <v>3</v>
      </c>
      <c r="F10" s="30">
        <v>2</v>
      </c>
      <c r="G10" s="38" t="s">
        <v>16</v>
      </c>
      <c r="H10" s="38" t="s">
        <v>16</v>
      </c>
      <c r="I10" s="31">
        <f t="shared" si="0"/>
        <v>13</v>
      </c>
      <c r="J10" s="31">
        <v>5</v>
      </c>
      <c r="K10" s="32">
        <f t="shared" si="1"/>
        <v>1</v>
      </c>
      <c r="L10" s="31">
        <v>453</v>
      </c>
      <c r="M10" s="31">
        <f t="shared" si="2"/>
        <v>5</v>
      </c>
    </row>
    <row r="11" spans="1:13" ht="24" customHeight="1" x14ac:dyDescent="0.35">
      <c r="A11" s="28" t="s">
        <v>26</v>
      </c>
      <c r="B11" s="30">
        <v>2</v>
      </c>
      <c r="C11" s="29">
        <v>3</v>
      </c>
      <c r="D11" s="29">
        <v>3</v>
      </c>
      <c r="E11" s="30">
        <v>2</v>
      </c>
      <c r="F11" s="29">
        <v>3</v>
      </c>
      <c r="G11" s="38" t="s">
        <v>16</v>
      </c>
      <c r="H11" s="38" t="s">
        <v>16</v>
      </c>
      <c r="I11" s="31">
        <f t="shared" si="0"/>
        <v>13</v>
      </c>
      <c r="J11" s="31">
        <v>5</v>
      </c>
      <c r="K11" s="32">
        <f t="shared" si="1"/>
        <v>1</v>
      </c>
      <c r="L11" s="31">
        <v>450</v>
      </c>
      <c r="M11" s="31">
        <f t="shared" si="2"/>
        <v>5</v>
      </c>
    </row>
    <row r="12" spans="1:13" ht="24" customHeight="1" x14ac:dyDescent="0.35">
      <c r="A12" s="28" t="s">
        <v>22</v>
      </c>
      <c r="B12" s="29">
        <v>3</v>
      </c>
      <c r="C12" s="30">
        <v>2</v>
      </c>
      <c r="D12" s="29">
        <v>3</v>
      </c>
      <c r="E12" s="29">
        <v>3</v>
      </c>
      <c r="F12" s="30">
        <v>2</v>
      </c>
      <c r="G12" s="38" t="s">
        <v>16</v>
      </c>
      <c r="H12" s="38" t="s">
        <v>16</v>
      </c>
      <c r="I12" s="31">
        <f t="shared" si="0"/>
        <v>13</v>
      </c>
      <c r="J12" s="31">
        <v>5</v>
      </c>
      <c r="K12" s="32">
        <f t="shared" si="1"/>
        <v>1</v>
      </c>
      <c r="L12" s="31">
        <v>448</v>
      </c>
      <c r="M12" s="31">
        <f t="shared" si="2"/>
        <v>5</v>
      </c>
    </row>
    <row r="13" spans="1:13" ht="24" customHeight="1" x14ac:dyDescent="0.35">
      <c r="A13" s="28" t="s">
        <v>23</v>
      </c>
      <c r="B13" s="29">
        <v>3</v>
      </c>
      <c r="C13" s="30">
        <v>2</v>
      </c>
      <c r="D13" s="29">
        <v>3</v>
      </c>
      <c r="E13" s="29">
        <v>3</v>
      </c>
      <c r="F13" s="30">
        <v>2</v>
      </c>
      <c r="G13" s="38" t="s">
        <v>16</v>
      </c>
      <c r="H13" s="38" t="s">
        <v>16</v>
      </c>
      <c r="I13" s="31">
        <f t="shared" si="0"/>
        <v>13</v>
      </c>
      <c r="J13" s="31">
        <v>5</v>
      </c>
      <c r="K13" s="32">
        <f t="shared" si="1"/>
        <v>1</v>
      </c>
      <c r="L13" s="31">
        <v>433</v>
      </c>
      <c r="M13" s="31">
        <f t="shared" si="2"/>
        <v>5</v>
      </c>
    </row>
    <row r="14" spans="1:13" ht="24" customHeight="1" x14ac:dyDescent="0.35">
      <c r="A14" s="28" t="s">
        <v>31</v>
      </c>
      <c r="B14" s="30">
        <v>2</v>
      </c>
      <c r="C14" s="29">
        <v>3</v>
      </c>
      <c r="D14" s="29">
        <v>3</v>
      </c>
      <c r="E14" s="29">
        <v>3</v>
      </c>
      <c r="F14" s="30">
        <v>2</v>
      </c>
      <c r="G14" s="38" t="s">
        <v>16</v>
      </c>
      <c r="H14" s="38" t="s">
        <v>16</v>
      </c>
      <c r="I14" s="31">
        <f t="shared" si="0"/>
        <v>13</v>
      </c>
      <c r="J14" s="31">
        <v>5</v>
      </c>
      <c r="K14" s="32">
        <f t="shared" si="1"/>
        <v>1</v>
      </c>
      <c r="L14" s="31">
        <v>433</v>
      </c>
      <c r="M14" s="31">
        <f t="shared" si="2"/>
        <v>5</v>
      </c>
    </row>
    <row r="15" spans="1:13" ht="24" customHeight="1" x14ac:dyDescent="0.35">
      <c r="A15" s="28" t="s">
        <v>32</v>
      </c>
      <c r="B15" s="33">
        <v>1</v>
      </c>
      <c r="C15" s="29">
        <v>3</v>
      </c>
      <c r="D15" s="30">
        <v>2</v>
      </c>
      <c r="E15" s="29">
        <v>3</v>
      </c>
      <c r="F15" s="29">
        <v>3</v>
      </c>
      <c r="G15" s="38" t="s">
        <v>16</v>
      </c>
      <c r="H15" s="38" t="s">
        <v>16</v>
      </c>
      <c r="I15" s="31">
        <f t="shared" si="0"/>
        <v>12</v>
      </c>
      <c r="J15" s="31">
        <v>5</v>
      </c>
      <c r="K15" s="32">
        <f t="shared" si="1"/>
        <v>1</v>
      </c>
      <c r="L15" s="31">
        <v>420</v>
      </c>
      <c r="M15" s="31">
        <f t="shared" si="2"/>
        <v>5</v>
      </c>
    </row>
    <row r="16" spans="1:13" ht="24" customHeight="1" x14ac:dyDescent="0.35">
      <c r="A16" s="28" t="s">
        <v>33</v>
      </c>
      <c r="B16" s="29">
        <v>3</v>
      </c>
      <c r="C16" s="30">
        <v>2</v>
      </c>
      <c r="D16" s="29">
        <v>3</v>
      </c>
      <c r="E16" s="30">
        <v>2</v>
      </c>
      <c r="F16" s="30">
        <v>2</v>
      </c>
      <c r="G16" s="38" t="s">
        <v>16</v>
      </c>
      <c r="H16" s="38" t="s">
        <v>16</v>
      </c>
      <c r="I16" s="31">
        <v>12</v>
      </c>
      <c r="J16" s="31">
        <v>5</v>
      </c>
      <c r="K16" s="32">
        <v>1</v>
      </c>
      <c r="L16" s="31">
        <v>411</v>
      </c>
      <c r="M16" s="31">
        <v>5</v>
      </c>
    </row>
    <row r="17" spans="1:14" ht="24" customHeight="1" x14ac:dyDescent="0.35">
      <c r="A17" s="28" t="s">
        <v>30</v>
      </c>
      <c r="B17" s="29">
        <v>3</v>
      </c>
      <c r="C17" s="33">
        <v>1</v>
      </c>
      <c r="D17" s="29">
        <v>3</v>
      </c>
      <c r="E17" s="29">
        <v>3</v>
      </c>
      <c r="F17" s="30">
        <v>2</v>
      </c>
      <c r="G17" s="38" t="s">
        <v>16</v>
      </c>
      <c r="H17" s="38" t="s">
        <v>16</v>
      </c>
      <c r="I17" s="31">
        <v>12</v>
      </c>
      <c r="J17" s="31">
        <v>5</v>
      </c>
      <c r="K17" s="32">
        <v>1</v>
      </c>
      <c r="L17" s="31">
        <v>403</v>
      </c>
      <c r="M17" s="31">
        <v>5</v>
      </c>
    </row>
    <row r="18" spans="1:14" ht="24" customHeight="1" x14ac:dyDescent="0.35">
      <c r="A18" s="28" t="s">
        <v>29</v>
      </c>
      <c r="B18" s="34">
        <v>0</v>
      </c>
      <c r="C18" s="29">
        <v>3</v>
      </c>
      <c r="D18" s="30">
        <v>2</v>
      </c>
      <c r="E18" s="29">
        <v>3</v>
      </c>
      <c r="F18" s="29">
        <v>3</v>
      </c>
      <c r="G18" s="38" t="s">
        <v>16</v>
      </c>
      <c r="H18" s="38" t="s">
        <v>16</v>
      </c>
      <c r="I18" s="31">
        <f>SUM(B18:H18)</f>
        <v>11</v>
      </c>
      <c r="J18" s="31">
        <v>5</v>
      </c>
      <c r="K18" s="32">
        <f>SUM(J18/5)</f>
        <v>1</v>
      </c>
      <c r="L18" s="31">
        <v>423</v>
      </c>
      <c r="M18" s="31">
        <f>IF(ISBLANK(B18),0,IF((B18)="NA",0,IF((B18)="Not Used",-10,IF((B18)=1,1,IF((B18)=2,1,IF((B18)=3,1,IF((B18)=0,1,)))))+IF(ISBLANK(C18),0,IF((C18)="NA",0,IF((C18)="Not Used",-10,IF((C18)=1,1,IF((C18)=2,1,IF((C18)=3,1,IF((C18)=0,1,))))))+IF(ISBLANK(D18),0,IF((D18)="NA",0,IF((D18)="Not Used",-10,IF((D18)=1,1,IF((D18)=2,1,IF((D18)=3,1,IF((D18)=0,1,))))))+IF(ISBLANK(E18),0,IF((E18)="NA",0,IF((E18)="Not Used",-10,IF((E18)=1,1,IF((E18)=2,1,IF((E18)=3,1,IF((E18)=0,1,))))))+IF(ISBLANK(F18),0,IF((F18)="NA",0,IF((F18)="Not Used",-10,IF((F18)=1,1,IF((F18)=2,1,IF((F18)=3,1,IF((F18)=0,1,))))))+IF(ISBLANK(G18),0,IF((G18)="NA",0,IF((G18)="Not Used",-10,IF((G18)=1,1,IF((G18)=2,1,IF((G18)=3,1,IF((G18)=0,1,))))))+IF(ISBLANK(H18),0,IF((H18)="NA",0,IF((H18)="Not Used",-10,IF((H18)=1,1,IF((H18)=2,1,IF((H18)=3,1,IF((H18)=0,1,))))))))))))))</f>
        <v>5</v>
      </c>
    </row>
    <row r="19" spans="1:14" ht="24" customHeight="1" x14ac:dyDescent="0.35">
      <c r="A19" s="28" t="s">
        <v>34</v>
      </c>
      <c r="B19" s="29">
        <v>3</v>
      </c>
      <c r="C19" s="33">
        <v>1</v>
      </c>
      <c r="D19" s="29">
        <v>3</v>
      </c>
      <c r="E19" s="29">
        <v>3</v>
      </c>
      <c r="F19" s="34">
        <v>0</v>
      </c>
      <c r="G19" s="38" t="s">
        <v>16</v>
      </c>
      <c r="H19" s="38" t="s">
        <v>16</v>
      </c>
      <c r="I19" s="31">
        <f>SUM(B19:H19)</f>
        <v>10</v>
      </c>
      <c r="J19" s="31">
        <v>5</v>
      </c>
      <c r="K19" s="32">
        <f>SUM(J19/5)</f>
        <v>1</v>
      </c>
      <c r="L19" s="31">
        <v>395</v>
      </c>
      <c r="M19" s="31">
        <f>IF(ISBLANK(B19),0,IF((B19)="NA",0,IF((B19)="Not Used",-10,IF((B19)=1,1,IF((B19)=2,1,IF((B19)=3,1,IF((B19)=0,1,)))))+IF(ISBLANK(C19),0,IF((C19)="NA",0,IF((C19)="Not Used",-10,IF((C19)=1,1,IF((C19)=2,1,IF((C19)=3,1,IF((C19)=0,1,))))))+IF(ISBLANK(D19),0,IF((D19)="NA",0,IF((D19)="Not Used",-10,IF((D19)=1,1,IF((D19)=2,1,IF((D19)=3,1,IF((D19)=0,1,))))))+IF(ISBLANK(E19),0,IF((E19)="NA",0,IF((E19)="Not Used",-10,IF((E19)=1,1,IF((E19)=2,1,IF((E19)=3,1,IF((E19)=0,1,))))))+IF(ISBLANK(F19),0,IF((F19)="NA",0,IF((F19)="Not Used",-10,IF((F19)=1,1,IF((F19)=2,1,IF((F19)=3,1,IF((F19)=0,1,))))))+IF(ISBLANK(G19),0,IF((G19)="NA",0,IF((G19)="Not Used",-10,IF((G19)=1,1,IF((G19)=2,1,IF((G19)=3,1,IF((G19)=0,1,))))))+IF(ISBLANK(H19),0,IF((H19)="NA",0,IF((H19)="Not Used",-10,IF((H19)=1,1,IF((H19)=2,1,IF((H19)=3,1,IF((H19)=0,1,))))))))))))))</f>
        <v>5</v>
      </c>
    </row>
    <row r="20" spans="1:14" ht="24" customHeight="1" x14ac:dyDescent="0.25">
      <c r="A20" s="17"/>
      <c r="B20" s="31">
        <f t="shared" ref="B20:J20" si="3">SUM(B6:B19)</f>
        <v>33</v>
      </c>
      <c r="C20" s="31">
        <f t="shared" si="3"/>
        <v>34</v>
      </c>
      <c r="D20" s="31">
        <f t="shared" si="3"/>
        <v>39</v>
      </c>
      <c r="E20" s="31">
        <f t="shared" si="3"/>
        <v>40</v>
      </c>
      <c r="F20" s="31">
        <f t="shared" si="3"/>
        <v>33</v>
      </c>
      <c r="G20" s="31">
        <f t="shared" si="3"/>
        <v>0</v>
      </c>
      <c r="H20" s="31">
        <f t="shared" si="3"/>
        <v>0</v>
      </c>
      <c r="I20" s="31">
        <f t="shared" si="3"/>
        <v>179</v>
      </c>
      <c r="J20" s="31">
        <f t="shared" si="3"/>
        <v>70</v>
      </c>
      <c r="K20" s="31" t="s">
        <v>49</v>
      </c>
      <c r="L20" s="31">
        <f>SUM(L6:L19)</f>
        <v>6190</v>
      </c>
      <c r="M20" s="31">
        <f>SUM(M6:M19)</f>
        <v>70</v>
      </c>
    </row>
    <row r="21" spans="1:14" ht="24" customHeight="1" x14ac:dyDescent="0.35">
      <c r="A21" s="18" t="s">
        <v>68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4" ht="24" customHeight="1" x14ac:dyDescent="0.25">
      <c r="A22" s="17"/>
      <c r="B22" s="20"/>
      <c r="C22" s="20"/>
      <c r="D22" s="20"/>
      <c r="E22" s="21"/>
      <c r="F22" s="21"/>
      <c r="G22" s="21"/>
      <c r="H22" s="21"/>
      <c r="I22" s="21"/>
      <c r="J22" s="21"/>
      <c r="K22" s="21"/>
      <c r="L22" s="21"/>
      <c r="M22" s="21"/>
    </row>
    <row r="23" spans="1:14" ht="24" customHeight="1" x14ac:dyDescent="0.25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16.5" customHeight="1" x14ac:dyDescent="0.25">
      <c r="A24" s="22"/>
      <c r="B24" s="23"/>
      <c r="C24" s="23"/>
      <c r="D24" s="23"/>
      <c r="E24" s="23"/>
      <c r="F24" s="24" t="s">
        <v>24</v>
      </c>
      <c r="G24" s="24"/>
      <c r="H24" s="24"/>
      <c r="I24" s="24"/>
      <c r="J24" s="24"/>
      <c r="K24" s="24"/>
      <c r="L24" s="23"/>
      <c r="M24" s="23"/>
    </row>
    <row r="25" spans="1:14" ht="12.75" customHeight="1" x14ac:dyDescent="0.2"/>
    <row r="26" spans="1:14" ht="12.75" customHeight="1" x14ac:dyDescent="0.2"/>
    <row r="27" spans="1:14" ht="12.75" customHeight="1" x14ac:dyDescent="0.2"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</row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ortState ref="A6:M19">
    <sortCondition descending="1" ref="I6:I19"/>
    <sortCondition descending="1" ref="L6:L19"/>
    <sortCondition ref="A6:A19"/>
  </sortState>
  <mergeCells count="2">
    <mergeCell ref="A2:M2"/>
    <mergeCell ref="B27:N27"/>
  </mergeCells>
  <pageMargins left="0.7" right="0.7" top="0.75" bottom="0.75" header="0" footer="0"/>
  <pageSetup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5"/>
  <sheetViews>
    <sheetView showGridLines="0" topLeftCell="A17" zoomScale="75" zoomScaleNormal="75" workbookViewId="0">
      <selection activeCell="A33" sqref="A33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47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28" t="s">
        <v>12</v>
      </c>
      <c r="B6" s="29">
        <v>3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v>21</v>
      </c>
      <c r="J6" s="31">
        <v>7</v>
      </c>
      <c r="K6" s="32">
        <v>1</v>
      </c>
      <c r="L6" s="31">
        <v>700</v>
      </c>
      <c r="M6" s="31">
        <v>7</v>
      </c>
    </row>
    <row r="7" spans="1:13" ht="24" customHeight="1" x14ac:dyDescent="0.35">
      <c r="A7" s="28" t="s">
        <v>36</v>
      </c>
      <c r="B7" s="29">
        <v>3</v>
      </c>
      <c r="C7" s="29">
        <v>3</v>
      </c>
      <c r="D7" s="29">
        <v>3</v>
      </c>
      <c r="E7" s="29">
        <v>3</v>
      </c>
      <c r="F7" s="30">
        <v>2</v>
      </c>
      <c r="G7" s="29">
        <v>3</v>
      </c>
      <c r="H7" s="29">
        <v>3</v>
      </c>
      <c r="I7" s="31">
        <f>SUM(B7:H7)</f>
        <v>20</v>
      </c>
      <c r="J7" s="31">
        <v>7</v>
      </c>
      <c r="K7" s="32">
        <f>SUM(J7/7)</f>
        <v>1</v>
      </c>
      <c r="L7" s="31">
        <v>696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</row>
    <row r="8" spans="1:13" ht="24" customHeight="1" x14ac:dyDescent="0.35">
      <c r="A8" s="28" t="s">
        <v>48</v>
      </c>
      <c r="B8" s="30">
        <v>2</v>
      </c>
      <c r="C8" s="29">
        <v>3</v>
      </c>
      <c r="D8" s="29">
        <v>3</v>
      </c>
      <c r="E8" s="29">
        <v>3</v>
      </c>
      <c r="F8" s="29">
        <v>3</v>
      </c>
      <c r="G8" s="30">
        <v>2</v>
      </c>
      <c r="H8" s="29">
        <v>3</v>
      </c>
      <c r="I8" s="31">
        <v>19</v>
      </c>
      <c r="J8" s="31">
        <v>7</v>
      </c>
      <c r="K8" s="32">
        <v>1</v>
      </c>
      <c r="L8" s="31">
        <v>678</v>
      </c>
      <c r="M8" s="31">
        <v>7</v>
      </c>
    </row>
    <row r="9" spans="1:13" ht="24" customHeight="1" x14ac:dyDescent="0.35">
      <c r="A9" s="28" t="s">
        <v>37</v>
      </c>
      <c r="B9" s="29">
        <v>3</v>
      </c>
      <c r="C9" s="29">
        <v>3</v>
      </c>
      <c r="D9" s="30">
        <v>2</v>
      </c>
      <c r="E9" s="30">
        <v>2</v>
      </c>
      <c r="F9" s="29">
        <v>3</v>
      </c>
      <c r="G9" s="30">
        <v>2</v>
      </c>
      <c r="H9" s="29">
        <v>3</v>
      </c>
      <c r="I9" s="31">
        <f>SUM(B9:H9)</f>
        <v>18</v>
      </c>
      <c r="J9" s="31">
        <v>7</v>
      </c>
      <c r="K9" s="32">
        <f>SUM(J9/7)</f>
        <v>1</v>
      </c>
      <c r="L9" s="31">
        <v>691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</row>
    <row r="10" spans="1:13" ht="24" customHeight="1" x14ac:dyDescent="0.35">
      <c r="A10" s="28" t="s">
        <v>26</v>
      </c>
      <c r="B10" s="29">
        <v>3</v>
      </c>
      <c r="C10" s="29">
        <v>3</v>
      </c>
      <c r="D10" s="33">
        <v>1</v>
      </c>
      <c r="E10" s="29">
        <v>3</v>
      </c>
      <c r="F10" s="29">
        <v>3</v>
      </c>
      <c r="G10" s="29">
        <v>3</v>
      </c>
      <c r="H10" s="30">
        <v>2</v>
      </c>
      <c r="I10" s="31">
        <v>18</v>
      </c>
      <c r="J10" s="31">
        <v>7</v>
      </c>
      <c r="K10" s="32">
        <v>1</v>
      </c>
      <c r="L10" s="31">
        <v>610</v>
      </c>
      <c r="M10" s="31">
        <v>7</v>
      </c>
    </row>
    <row r="11" spans="1:13" ht="24" customHeight="1" x14ac:dyDescent="0.35">
      <c r="A11" s="28" t="s">
        <v>31</v>
      </c>
      <c r="B11" s="29">
        <v>3</v>
      </c>
      <c r="C11" s="29">
        <v>3</v>
      </c>
      <c r="D11" s="29">
        <v>3</v>
      </c>
      <c r="E11" s="30">
        <v>2</v>
      </c>
      <c r="F11" s="29">
        <v>3</v>
      </c>
      <c r="G11" s="33">
        <v>1</v>
      </c>
      <c r="H11" s="30">
        <v>2</v>
      </c>
      <c r="I11" s="31">
        <v>17</v>
      </c>
      <c r="J11" s="31">
        <v>7</v>
      </c>
      <c r="K11" s="32">
        <v>1</v>
      </c>
      <c r="L11" s="31">
        <v>573</v>
      </c>
      <c r="M11" s="31">
        <v>7</v>
      </c>
    </row>
    <row r="12" spans="1:13" ht="24" customHeight="1" x14ac:dyDescent="0.35">
      <c r="A12" s="28" t="s">
        <v>32</v>
      </c>
      <c r="B12" s="29">
        <v>3</v>
      </c>
      <c r="C12" s="30">
        <v>2</v>
      </c>
      <c r="D12" s="30">
        <v>2</v>
      </c>
      <c r="E12" s="30">
        <v>2</v>
      </c>
      <c r="F12" s="29">
        <v>3</v>
      </c>
      <c r="G12" s="30">
        <v>2</v>
      </c>
      <c r="H12" s="30">
        <v>2</v>
      </c>
      <c r="I12" s="31">
        <v>16</v>
      </c>
      <c r="J12" s="31">
        <v>7</v>
      </c>
      <c r="K12" s="32">
        <v>1</v>
      </c>
      <c r="L12" s="31">
        <v>487</v>
      </c>
      <c r="M12" s="31">
        <v>7</v>
      </c>
    </row>
    <row r="13" spans="1:13" ht="24" customHeight="1" x14ac:dyDescent="0.35">
      <c r="A13" s="28" t="s">
        <v>34</v>
      </c>
      <c r="B13" s="29">
        <v>3</v>
      </c>
      <c r="C13" s="29">
        <v>3</v>
      </c>
      <c r="D13" s="29">
        <v>3</v>
      </c>
      <c r="E13" s="33">
        <v>1</v>
      </c>
      <c r="F13" s="29">
        <v>3</v>
      </c>
      <c r="G13" s="33">
        <v>1</v>
      </c>
      <c r="H13" s="33">
        <v>1</v>
      </c>
      <c r="I13" s="31">
        <v>15</v>
      </c>
      <c r="J13" s="31">
        <v>7</v>
      </c>
      <c r="K13" s="32">
        <v>1</v>
      </c>
      <c r="L13" s="31">
        <v>537</v>
      </c>
      <c r="M13" s="31">
        <v>7</v>
      </c>
    </row>
    <row r="14" spans="1:13" ht="24" customHeight="1" x14ac:dyDescent="0.35">
      <c r="A14" s="28" t="s">
        <v>19</v>
      </c>
      <c r="B14" s="29">
        <v>3</v>
      </c>
      <c r="C14" s="29">
        <v>3</v>
      </c>
      <c r="D14" s="30">
        <v>2</v>
      </c>
      <c r="E14" s="30">
        <v>2</v>
      </c>
      <c r="F14" s="30">
        <v>2</v>
      </c>
      <c r="G14" s="30">
        <v>2</v>
      </c>
      <c r="H14" s="33">
        <v>1</v>
      </c>
      <c r="I14" s="31">
        <v>15</v>
      </c>
      <c r="J14" s="31">
        <v>7</v>
      </c>
      <c r="K14" s="32">
        <v>1</v>
      </c>
      <c r="L14" s="31">
        <v>527</v>
      </c>
      <c r="M14" s="31">
        <v>7</v>
      </c>
    </row>
    <row r="15" spans="1:13" ht="24" customHeight="1" x14ac:dyDescent="0.35">
      <c r="A15" s="28" t="s">
        <v>17</v>
      </c>
      <c r="B15" s="29">
        <v>3</v>
      </c>
      <c r="C15" s="29">
        <v>3</v>
      </c>
      <c r="D15" s="29">
        <v>3</v>
      </c>
      <c r="E15" s="30">
        <v>2</v>
      </c>
      <c r="F15" s="30">
        <v>2</v>
      </c>
      <c r="G15" s="33">
        <v>1</v>
      </c>
      <c r="H15" s="33">
        <v>1</v>
      </c>
      <c r="I15" s="31">
        <v>15</v>
      </c>
      <c r="J15" s="31">
        <v>7</v>
      </c>
      <c r="K15" s="32">
        <v>1</v>
      </c>
      <c r="L15" s="31">
        <v>525</v>
      </c>
      <c r="M15" s="31">
        <v>7</v>
      </c>
    </row>
    <row r="16" spans="1:13" ht="24" customHeight="1" x14ac:dyDescent="0.35">
      <c r="A16" s="28" t="s">
        <v>33</v>
      </c>
      <c r="B16" s="29">
        <v>3</v>
      </c>
      <c r="C16" s="30">
        <v>2</v>
      </c>
      <c r="D16" s="30">
        <v>2</v>
      </c>
      <c r="E16" s="33">
        <v>1</v>
      </c>
      <c r="F16" s="29">
        <v>3</v>
      </c>
      <c r="G16" s="33">
        <v>1</v>
      </c>
      <c r="H16" s="30">
        <v>2</v>
      </c>
      <c r="I16" s="31">
        <v>14</v>
      </c>
      <c r="J16" s="31">
        <v>7</v>
      </c>
      <c r="K16" s="32">
        <v>1</v>
      </c>
      <c r="L16" s="31">
        <v>552</v>
      </c>
      <c r="M16" s="31">
        <v>7</v>
      </c>
    </row>
    <row r="17" spans="1:13" ht="24" customHeight="1" x14ac:dyDescent="0.35">
      <c r="A17" s="28" t="s">
        <v>29</v>
      </c>
      <c r="B17" s="30">
        <v>2</v>
      </c>
      <c r="C17" s="30">
        <v>2</v>
      </c>
      <c r="D17" s="30">
        <v>2</v>
      </c>
      <c r="E17" s="30">
        <v>2</v>
      </c>
      <c r="F17" s="30">
        <v>2</v>
      </c>
      <c r="G17" s="30">
        <v>2</v>
      </c>
      <c r="H17" s="30">
        <v>2</v>
      </c>
      <c r="I17" s="31">
        <v>14</v>
      </c>
      <c r="J17" s="31">
        <v>7</v>
      </c>
      <c r="K17" s="32">
        <v>1</v>
      </c>
      <c r="L17" s="31">
        <v>542</v>
      </c>
      <c r="M17" s="31">
        <v>7</v>
      </c>
    </row>
    <row r="18" spans="1:13" ht="24" customHeight="1" x14ac:dyDescent="0.35">
      <c r="A18" s="28" t="s">
        <v>14</v>
      </c>
      <c r="B18" s="29">
        <v>3</v>
      </c>
      <c r="C18" s="29">
        <v>3</v>
      </c>
      <c r="D18" s="30">
        <v>2</v>
      </c>
      <c r="E18" s="33">
        <v>1</v>
      </c>
      <c r="F18" s="30">
        <v>2</v>
      </c>
      <c r="G18" s="33">
        <v>1</v>
      </c>
      <c r="H18" s="33">
        <v>1</v>
      </c>
      <c r="I18" s="31">
        <v>13</v>
      </c>
      <c r="J18" s="31">
        <v>7</v>
      </c>
      <c r="K18" s="32">
        <v>1</v>
      </c>
      <c r="L18" s="31">
        <v>474</v>
      </c>
      <c r="M18" s="31">
        <v>7</v>
      </c>
    </row>
    <row r="19" spans="1:13" ht="24" customHeight="1" x14ac:dyDescent="0.35">
      <c r="A19" s="28" t="s">
        <v>23</v>
      </c>
      <c r="B19" s="29">
        <v>3</v>
      </c>
      <c r="C19" s="30">
        <v>2</v>
      </c>
      <c r="D19" s="30">
        <v>2</v>
      </c>
      <c r="E19" s="30">
        <v>2</v>
      </c>
      <c r="F19" s="33">
        <v>1</v>
      </c>
      <c r="G19" s="33">
        <v>1</v>
      </c>
      <c r="H19" s="33">
        <v>1</v>
      </c>
      <c r="I19" s="31">
        <v>12</v>
      </c>
      <c r="J19" s="31">
        <v>7</v>
      </c>
      <c r="K19" s="32">
        <v>1</v>
      </c>
      <c r="L19" s="31">
        <v>449</v>
      </c>
      <c r="M19" s="31">
        <v>7</v>
      </c>
    </row>
    <row r="20" spans="1:13" ht="24" customHeight="1" x14ac:dyDescent="0.35">
      <c r="A20" s="28" t="s">
        <v>40</v>
      </c>
      <c r="B20" s="29">
        <v>3</v>
      </c>
      <c r="C20" s="30">
        <v>2</v>
      </c>
      <c r="D20" s="33">
        <v>1</v>
      </c>
      <c r="E20" s="33">
        <v>1</v>
      </c>
      <c r="F20" s="30">
        <v>2</v>
      </c>
      <c r="G20" s="33">
        <v>1</v>
      </c>
      <c r="H20" s="30">
        <v>2</v>
      </c>
      <c r="I20" s="31">
        <v>12</v>
      </c>
      <c r="J20" s="31">
        <v>7</v>
      </c>
      <c r="K20" s="32">
        <v>1</v>
      </c>
      <c r="L20" s="31">
        <v>433</v>
      </c>
      <c r="M20" s="31">
        <v>7</v>
      </c>
    </row>
    <row r="21" spans="1:13" ht="24" customHeight="1" x14ac:dyDescent="0.35">
      <c r="A21" s="28" t="s">
        <v>22</v>
      </c>
      <c r="B21" s="30">
        <v>2</v>
      </c>
      <c r="C21" s="30">
        <v>2</v>
      </c>
      <c r="D21" s="30">
        <v>2</v>
      </c>
      <c r="E21" s="33">
        <v>1</v>
      </c>
      <c r="F21" s="30">
        <v>2</v>
      </c>
      <c r="G21" s="33">
        <v>1</v>
      </c>
      <c r="H21" s="33">
        <v>1</v>
      </c>
      <c r="I21" s="31">
        <v>11</v>
      </c>
      <c r="J21" s="31">
        <v>7</v>
      </c>
      <c r="K21" s="32">
        <v>1</v>
      </c>
      <c r="L21" s="31">
        <v>425</v>
      </c>
      <c r="M21" s="31">
        <v>7</v>
      </c>
    </row>
    <row r="22" spans="1:13" ht="24" customHeight="1" x14ac:dyDescent="0.35">
      <c r="A22" s="28" t="s">
        <v>28</v>
      </c>
      <c r="B22" s="29">
        <v>3</v>
      </c>
      <c r="C22" s="30">
        <v>2</v>
      </c>
      <c r="D22" s="33">
        <v>1</v>
      </c>
      <c r="E22" s="34">
        <v>0</v>
      </c>
      <c r="F22" s="30">
        <v>2</v>
      </c>
      <c r="G22" s="33">
        <v>1</v>
      </c>
      <c r="H22" s="30">
        <v>2</v>
      </c>
      <c r="I22" s="31">
        <v>11</v>
      </c>
      <c r="J22" s="31">
        <v>7</v>
      </c>
      <c r="K22" s="32">
        <v>1</v>
      </c>
      <c r="L22" s="31">
        <v>402</v>
      </c>
      <c r="M22" s="31">
        <v>7</v>
      </c>
    </row>
    <row r="23" spans="1:13" ht="24" customHeight="1" x14ac:dyDescent="0.35">
      <c r="A23" s="28" t="s">
        <v>21</v>
      </c>
      <c r="B23" s="29">
        <v>3</v>
      </c>
      <c r="C23" s="30">
        <v>2</v>
      </c>
      <c r="D23" s="34">
        <v>0</v>
      </c>
      <c r="E23" s="30">
        <v>2</v>
      </c>
      <c r="F23" s="30">
        <v>2</v>
      </c>
      <c r="G23" s="34">
        <v>0</v>
      </c>
      <c r="H23" s="33">
        <v>1</v>
      </c>
      <c r="I23" s="31">
        <v>10</v>
      </c>
      <c r="J23" s="31">
        <v>7</v>
      </c>
      <c r="K23" s="32">
        <v>1</v>
      </c>
      <c r="L23" s="31">
        <v>402</v>
      </c>
      <c r="M23" s="31">
        <v>7</v>
      </c>
    </row>
    <row r="24" spans="1:13" ht="24" customHeight="1" x14ac:dyDescent="0.35">
      <c r="A24" s="28" t="s">
        <v>20</v>
      </c>
      <c r="B24" s="30">
        <v>2</v>
      </c>
      <c r="C24" s="30">
        <v>2</v>
      </c>
      <c r="D24" s="34">
        <v>0</v>
      </c>
      <c r="E24" s="34">
        <v>0</v>
      </c>
      <c r="F24" s="34">
        <v>0</v>
      </c>
      <c r="G24" s="30">
        <v>2</v>
      </c>
      <c r="H24" s="33">
        <v>1</v>
      </c>
      <c r="I24" s="31">
        <v>7</v>
      </c>
      <c r="J24" s="31">
        <v>7</v>
      </c>
      <c r="K24" s="32">
        <v>1</v>
      </c>
      <c r="L24" s="31">
        <v>376</v>
      </c>
      <c r="M24" s="31">
        <v>7</v>
      </c>
    </row>
    <row r="25" spans="1:13" ht="24" customHeight="1" x14ac:dyDescent="0.35">
      <c r="A25" s="28" t="s">
        <v>46</v>
      </c>
      <c r="B25" s="30">
        <v>2</v>
      </c>
      <c r="C25" s="30">
        <v>2</v>
      </c>
      <c r="D25" s="33">
        <v>1</v>
      </c>
      <c r="E25" s="34">
        <v>0</v>
      </c>
      <c r="F25" s="33">
        <v>1</v>
      </c>
      <c r="G25" s="33">
        <v>1</v>
      </c>
      <c r="H25" s="34">
        <v>0</v>
      </c>
      <c r="I25" s="31">
        <v>7</v>
      </c>
      <c r="J25" s="31">
        <v>7</v>
      </c>
      <c r="K25" s="32">
        <v>1</v>
      </c>
      <c r="L25" s="31">
        <v>371</v>
      </c>
      <c r="M25" s="31">
        <v>7</v>
      </c>
    </row>
    <row r="26" spans="1:13" ht="24" customHeight="1" x14ac:dyDescent="0.35">
      <c r="A26" s="28" t="s">
        <v>42</v>
      </c>
      <c r="B26" s="30">
        <v>2</v>
      </c>
      <c r="C26" s="30">
        <v>2</v>
      </c>
      <c r="D26" s="34">
        <v>0</v>
      </c>
      <c r="E26" s="33">
        <v>1</v>
      </c>
      <c r="F26" s="33">
        <v>1</v>
      </c>
      <c r="G26" s="34">
        <v>0</v>
      </c>
      <c r="H26" s="33">
        <v>1</v>
      </c>
      <c r="I26" s="31">
        <v>7</v>
      </c>
      <c r="J26" s="31">
        <v>7</v>
      </c>
      <c r="K26" s="32">
        <v>1</v>
      </c>
      <c r="L26" s="31">
        <v>371</v>
      </c>
      <c r="M26" s="31">
        <v>7</v>
      </c>
    </row>
    <row r="27" spans="1:13" ht="24" customHeight="1" x14ac:dyDescent="0.35">
      <c r="A27" s="28" t="s">
        <v>35</v>
      </c>
      <c r="B27" s="30">
        <v>2</v>
      </c>
      <c r="C27" s="30">
        <v>2</v>
      </c>
      <c r="D27" s="33">
        <v>1</v>
      </c>
      <c r="E27" s="33">
        <v>1</v>
      </c>
      <c r="F27" s="33">
        <v>1</v>
      </c>
      <c r="G27" s="34">
        <v>0</v>
      </c>
      <c r="H27" s="34">
        <v>0</v>
      </c>
      <c r="I27" s="31">
        <v>7</v>
      </c>
      <c r="J27" s="31">
        <v>7</v>
      </c>
      <c r="K27" s="32">
        <v>1</v>
      </c>
      <c r="L27" s="31">
        <v>334</v>
      </c>
      <c r="M27" s="31">
        <v>7</v>
      </c>
    </row>
    <row r="28" spans="1:13" ht="24" customHeight="1" x14ac:dyDescent="0.35">
      <c r="A28" s="28" t="s">
        <v>27</v>
      </c>
      <c r="B28" s="30">
        <v>2</v>
      </c>
      <c r="C28" s="33">
        <v>1</v>
      </c>
      <c r="D28" s="33">
        <v>1</v>
      </c>
      <c r="E28" s="33">
        <v>1</v>
      </c>
      <c r="F28" s="34">
        <v>0</v>
      </c>
      <c r="G28" s="33">
        <v>1</v>
      </c>
      <c r="H28" s="33">
        <v>1</v>
      </c>
      <c r="I28" s="31">
        <v>7</v>
      </c>
      <c r="J28" s="31">
        <v>7</v>
      </c>
      <c r="K28" s="32">
        <v>1</v>
      </c>
      <c r="L28" s="31">
        <v>312</v>
      </c>
      <c r="M28" s="31">
        <v>7</v>
      </c>
    </row>
    <row r="29" spans="1:13" ht="24" customHeight="1" x14ac:dyDescent="0.35">
      <c r="A29" s="28" t="s">
        <v>18</v>
      </c>
      <c r="B29" s="37" t="s">
        <v>16</v>
      </c>
      <c r="C29" s="37" t="s">
        <v>16</v>
      </c>
      <c r="D29" s="37" t="s">
        <v>16</v>
      </c>
      <c r="E29" s="37" t="s">
        <v>16</v>
      </c>
      <c r="F29" s="29">
        <v>3</v>
      </c>
      <c r="G29" s="30">
        <v>2</v>
      </c>
      <c r="H29" s="30">
        <v>2</v>
      </c>
      <c r="I29" s="31">
        <v>7</v>
      </c>
      <c r="J29" s="31">
        <v>3</v>
      </c>
      <c r="K29" s="32">
        <v>1</v>
      </c>
      <c r="L29" s="31">
        <v>239</v>
      </c>
      <c r="M29" s="31">
        <v>3</v>
      </c>
    </row>
    <row r="30" spans="1:13" ht="24" customHeight="1" x14ac:dyDescent="0.35">
      <c r="A30" s="28" t="s">
        <v>45</v>
      </c>
      <c r="B30" s="37" t="s">
        <v>16</v>
      </c>
      <c r="C30" s="37" t="s">
        <v>16</v>
      </c>
      <c r="D30" s="37" t="s">
        <v>16</v>
      </c>
      <c r="E30" s="37" t="s">
        <v>16</v>
      </c>
      <c r="F30" s="29">
        <v>3</v>
      </c>
      <c r="G30" s="30">
        <v>2</v>
      </c>
      <c r="H30" s="30">
        <v>2</v>
      </c>
      <c r="I30" s="31">
        <v>7</v>
      </c>
      <c r="J30" s="31">
        <v>3</v>
      </c>
      <c r="K30" s="32">
        <v>1</v>
      </c>
      <c r="L30" s="31">
        <v>205</v>
      </c>
      <c r="M30" s="31">
        <v>3</v>
      </c>
    </row>
    <row r="31" spans="1:13" ht="24" customHeight="1" x14ac:dyDescent="0.35">
      <c r="A31" s="28" t="s">
        <v>15</v>
      </c>
      <c r="B31" s="37" t="s">
        <v>16</v>
      </c>
      <c r="C31" s="37" t="s">
        <v>16</v>
      </c>
      <c r="D31" s="37" t="s">
        <v>16</v>
      </c>
      <c r="E31" s="37" t="s">
        <v>16</v>
      </c>
      <c r="F31" s="29">
        <v>3</v>
      </c>
      <c r="G31" s="30">
        <v>2</v>
      </c>
      <c r="H31" s="33">
        <v>1</v>
      </c>
      <c r="I31" s="31">
        <v>6</v>
      </c>
      <c r="J31" s="31">
        <v>3</v>
      </c>
      <c r="K31" s="32">
        <v>1</v>
      </c>
      <c r="L31" s="31">
        <v>234</v>
      </c>
      <c r="M31" s="31">
        <v>3</v>
      </c>
    </row>
    <row r="32" spans="1:13" ht="24" customHeight="1" x14ac:dyDescent="0.25">
      <c r="A32" s="17"/>
      <c r="B32" s="31">
        <f>SUM(B6:B31)</f>
        <v>61</v>
      </c>
      <c r="C32" s="31">
        <f t="shared" ref="C32:H32" si="0">SUM(C6:C31)</f>
        <v>55</v>
      </c>
      <c r="D32" s="31">
        <f t="shared" si="0"/>
        <v>40</v>
      </c>
      <c r="E32" s="31">
        <f t="shared" si="0"/>
        <v>36</v>
      </c>
      <c r="F32" s="31">
        <f t="shared" si="0"/>
        <v>55</v>
      </c>
      <c r="G32" s="31">
        <f t="shared" si="0"/>
        <v>38</v>
      </c>
      <c r="H32" s="31">
        <f t="shared" si="0"/>
        <v>41</v>
      </c>
      <c r="I32" s="31">
        <f>SUM(I6:I31)</f>
        <v>326</v>
      </c>
      <c r="J32" s="31">
        <f>SUM(J6:J31)</f>
        <v>170</v>
      </c>
      <c r="K32" s="31" t="s">
        <v>49</v>
      </c>
      <c r="L32" s="31">
        <f>SUM(L6:L31)</f>
        <v>12145</v>
      </c>
      <c r="M32" s="31">
        <f>SUM(M6:M31)</f>
        <v>170</v>
      </c>
    </row>
    <row r="33" spans="1:14" ht="24" customHeight="1" x14ac:dyDescent="0.35">
      <c r="A33" s="18" t="s">
        <v>69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16.5" customHeight="1" x14ac:dyDescent="0.25">
      <c r="A36" s="22"/>
      <c r="B36" s="23"/>
      <c r="C36" s="23"/>
      <c r="D36" s="23"/>
      <c r="E36" s="23"/>
      <c r="F36" s="24" t="s">
        <v>24</v>
      </c>
      <c r="G36" s="24"/>
      <c r="H36" s="24"/>
      <c r="I36" s="24"/>
      <c r="J36" s="24"/>
      <c r="K36" s="24"/>
      <c r="L36" s="23"/>
      <c r="M36" s="23"/>
    </row>
    <row r="37" spans="1:14" ht="12.75" customHeight="1" x14ac:dyDescent="0.2"/>
    <row r="38" spans="1:14" ht="12.75" customHeight="1" x14ac:dyDescent="0.2"/>
    <row r="39" spans="1:14" ht="12.75" customHeight="1" x14ac:dyDescent="0.2"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sortState ref="A6:M31">
    <sortCondition descending="1" ref="I6:I31"/>
    <sortCondition descending="1" ref="L6:L31"/>
    <sortCondition ref="A6:A31"/>
  </sortState>
  <mergeCells count="2">
    <mergeCell ref="A2:M2"/>
    <mergeCell ref="B39:N39"/>
  </mergeCells>
  <pageMargins left="0.7" right="0.7" top="0.75" bottom="0.75" header="0" footer="0"/>
  <pageSetup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5"/>
  <sheetViews>
    <sheetView showGridLines="0" topLeftCell="A14" zoomScale="75" zoomScaleNormal="75" workbookViewId="0">
      <selection activeCell="A29" sqref="A2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38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28" t="s">
        <v>13</v>
      </c>
      <c r="B6" s="30">
        <v>2</v>
      </c>
      <c r="C6" s="29">
        <v>3</v>
      </c>
      <c r="D6" s="29">
        <v>3</v>
      </c>
      <c r="E6" s="29">
        <v>3</v>
      </c>
      <c r="F6" s="29">
        <v>3</v>
      </c>
      <c r="G6" s="29">
        <v>3</v>
      </c>
      <c r="H6" s="29">
        <v>3</v>
      </c>
      <c r="I6" s="31">
        <v>20</v>
      </c>
      <c r="J6" s="31">
        <v>7</v>
      </c>
      <c r="K6" s="32">
        <v>1</v>
      </c>
      <c r="L6" s="31">
        <v>699</v>
      </c>
      <c r="M6" s="31">
        <v>7</v>
      </c>
    </row>
    <row r="7" spans="1:13" ht="24" customHeight="1" x14ac:dyDescent="0.35">
      <c r="A7" s="28" t="s">
        <v>12</v>
      </c>
      <c r="B7" s="29">
        <v>3</v>
      </c>
      <c r="C7" s="29">
        <v>3</v>
      </c>
      <c r="D7" s="30">
        <v>2</v>
      </c>
      <c r="E7" s="29">
        <v>3</v>
      </c>
      <c r="F7" s="29">
        <v>3</v>
      </c>
      <c r="G7" s="29">
        <v>3</v>
      </c>
      <c r="H7" s="29">
        <v>3</v>
      </c>
      <c r="I7" s="31">
        <f>SUM(B7:H7)</f>
        <v>20</v>
      </c>
      <c r="J7" s="31">
        <v>7</v>
      </c>
      <c r="K7" s="32">
        <f>SUM(J7/7)</f>
        <v>1</v>
      </c>
      <c r="L7" s="31">
        <v>691</v>
      </c>
      <c r="M7" s="31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</row>
    <row r="8" spans="1:13" ht="24" customHeight="1" x14ac:dyDescent="0.35">
      <c r="A8" s="28" t="s">
        <v>37</v>
      </c>
      <c r="B8" s="29">
        <v>3</v>
      </c>
      <c r="C8" s="29">
        <v>3</v>
      </c>
      <c r="D8" s="29">
        <v>3</v>
      </c>
      <c r="E8" s="29">
        <v>3</v>
      </c>
      <c r="F8" s="29">
        <v>3</v>
      </c>
      <c r="G8" s="29">
        <v>3</v>
      </c>
      <c r="H8" s="30">
        <v>2</v>
      </c>
      <c r="I8" s="31">
        <f>SUM(B8:H8)</f>
        <v>20</v>
      </c>
      <c r="J8" s="31">
        <v>7</v>
      </c>
      <c r="K8" s="32">
        <f>SUM(J8/7)</f>
        <v>1</v>
      </c>
      <c r="L8" s="31">
        <v>674</v>
      </c>
      <c r="M8" s="31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</row>
    <row r="9" spans="1:13" ht="24" customHeight="1" x14ac:dyDescent="0.35">
      <c r="A9" s="28" t="s">
        <v>36</v>
      </c>
      <c r="B9" s="29">
        <v>3</v>
      </c>
      <c r="C9" s="29">
        <v>3</v>
      </c>
      <c r="D9" s="30">
        <v>2</v>
      </c>
      <c r="E9" s="29">
        <v>3</v>
      </c>
      <c r="F9" s="29">
        <v>3</v>
      </c>
      <c r="G9" s="29">
        <v>3</v>
      </c>
      <c r="H9" s="29">
        <v>3</v>
      </c>
      <c r="I9" s="31">
        <f>SUM(B9:H9)</f>
        <v>20</v>
      </c>
      <c r="J9" s="31">
        <v>7</v>
      </c>
      <c r="K9" s="32">
        <f>SUM(J9/7)</f>
        <v>1</v>
      </c>
      <c r="L9" s="31">
        <v>660</v>
      </c>
      <c r="M9" s="31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</row>
    <row r="10" spans="1:13" ht="24" customHeight="1" x14ac:dyDescent="0.35">
      <c r="A10" s="28" t="s">
        <v>39</v>
      </c>
      <c r="B10" s="29">
        <v>3</v>
      </c>
      <c r="C10" s="29">
        <v>3</v>
      </c>
      <c r="D10" s="30">
        <v>2</v>
      </c>
      <c r="E10" s="29">
        <v>3</v>
      </c>
      <c r="F10" s="29">
        <v>3</v>
      </c>
      <c r="G10" s="30">
        <v>2</v>
      </c>
      <c r="H10" s="29">
        <v>3</v>
      </c>
      <c r="I10" s="31">
        <v>19</v>
      </c>
      <c r="J10" s="31">
        <v>7</v>
      </c>
      <c r="K10" s="32">
        <v>1</v>
      </c>
      <c r="L10" s="31">
        <v>642</v>
      </c>
      <c r="M10" s="31">
        <v>7</v>
      </c>
    </row>
    <row r="11" spans="1:13" ht="24" customHeight="1" x14ac:dyDescent="0.35">
      <c r="A11" s="28" t="s">
        <v>34</v>
      </c>
      <c r="B11" s="29">
        <v>3</v>
      </c>
      <c r="C11" s="29">
        <v>3</v>
      </c>
      <c r="D11" s="29">
        <v>3</v>
      </c>
      <c r="E11" s="30">
        <v>2</v>
      </c>
      <c r="F11" s="29">
        <v>3</v>
      </c>
      <c r="G11" s="29">
        <v>3</v>
      </c>
      <c r="H11" s="30">
        <v>2</v>
      </c>
      <c r="I11" s="31">
        <f>SUM(B11:H11)</f>
        <v>19</v>
      </c>
      <c r="J11" s="31">
        <v>7</v>
      </c>
      <c r="K11" s="32">
        <f>SUM(J11/7)</f>
        <v>1</v>
      </c>
      <c r="L11" s="31">
        <v>638</v>
      </c>
      <c r="M11" s="31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7</v>
      </c>
    </row>
    <row r="12" spans="1:13" ht="24" customHeight="1" x14ac:dyDescent="0.35">
      <c r="A12" s="28" t="s">
        <v>43</v>
      </c>
      <c r="B12" s="29">
        <v>3</v>
      </c>
      <c r="C12" s="30">
        <v>2</v>
      </c>
      <c r="D12" s="30">
        <v>2</v>
      </c>
      <c r="E12" s="29">
        <v>3</v>
      </c>
      <c r="F12" s="29">
        <v>3</v>
      </c>
      <c r="G12" s="30">
        <v>2</v>
      </c>
      <c r="H12" s="29">
        <v>3</v>
      </c>
      <c r="I12" s="31">
        <v>18</v>
      </c>
      <c r="J12" s="31">
        <v>7</v>
      </c>
      <c r="K12" s="32">
        <v>1</v>
      </c>
      <c r="L12" s="31">
        <v>630</v>
      </c>
      <c r="M12" s="31">
        <v>7</v>
      </c>
    </row>
    <row r="13" spans="1:13" ht="24" customHeight="1" x14ac:dyDescent="0.35">
      <c r="A13" s="28" t="s">
        <v>26</v>
      </c>
      <c r="B13" s="29">
        <v>3</v>
      </c>
      <c r="C13" s="30">
        <v>2</v>
      </c>
      <c r="D13" s="29">
        <v>3</v>
      </c>
      <c r="E13" s="30">
        <v>2</v>
      </c>
      <c r="F13" s="29">
        <v>3</v>
      </c>
      <c r="G13" s="29">
        <v>3</v>
      </c>
      <c r="H13" s="30">
        <v>2</v>
      </c>
      <c r="I13" s="31">
        <f>SUM(B13:H13)</f>
        <v>18</v>
      </c>
      <c r="J13" s="31">
        <v>7</v>
      </c>
      <c r="K13" s="32">
        <f>SUM(J13/7)</f>
        <v>1</v>
      </c>
      <c r="L13" s="31">
        <v>593</v>
      </c>
      <c r="M13" s="31">
        <f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Used",-10,IF((E13)=1,1,IF((E13)=2,1,IF((E13)=3,1,IF((E13)=0,1,))))))+IF(ISBLANK(F15),0,IF((F15)="NA",0,IF((F15)="Not Used",-10,IF((F15)=1,1,IF((F15)=2,1,IF((F15)=3,1,IF((F15)=0,1,))))))+IF(ISBLANK(G13),0,IF((G13)="NA",0,IF((G13)="Not Used",-10,IF((G13)=1,1,IF((G13)=2,1,IF((G13)=3,1,IF((G13)=0,1,))))))+IF(ISBLANK(H13),0,IF((H13)="NA",0,IF((H13)="Not Used",-10,IF((H13)=1,1,IF((H13)=2,1,IF((H13)=3,1,IF((H13)=0,1,))))))))))))))</f>
        <v>7</v>
      </c>
    </row>
    <row r="14" spans="1:13" ht="24" customHeight="1" x14ac:dyDescent="0.35">
      <c r="A14" s="28" t="s">
        <v>33</v>
      </c>
      <c r="B14" s="29">
        <v>3</v>
      </c>
      <c r="C14" s="30">
        <v>2</v>
      </c>
      <c r="D14" s="29">
        <v>3</v>
      </c>
      <c r="E14" s="30">
        <v>2</v>
      </c>
      <c r="F14" s="29">
        <v>3</v>
      </c>
      <c r="G14" s="29">
        <v>3</v>
      </c>
      <c r="H14" s="30">
        <v>2</v>
      </c>
      <c r="I14" s="31">
        <f>SUM(B14:H14)</f>
        <v>18</v>
      </c>
      <c r="J14" s="31">
        <v>7</v>
      </c>
      <c r="K14" s="32">
        <f>SUM(J14/7)</f>
        <v>1</v>
      </c>
      <c r="L14" s="31">
        <v>582</v>
      </c>
      <c r="M14" s="31">
        <f>IF(ISBLANK(B14),0,IF((B14)="NA",0,IF((B14)="Not Used",-10,IF((B14)=1,1,IF((B14)=2,1,IF((B14)=3,1,IF((B14)=0,1,)))))+IF(ISBLANK(C14),0,IF((C14)="NA",0,IF((C14)="Not Used",-10,IF((C14)=1,1,IF((C14)=2,1,IF((C14)=3,1,IF((C14)=0,1,))))))+IF(ISBLANK(D14),0,IF((D14)="NA",0,IF((D14)="Not Used",-10,IF((D14)=1,1,IF((D14)=2,1,IF((D14)=3,1,IF((D14)=0,1,))))))+IF(ISBLANK(E14),0,IF((E14)="NA",0,IF((E14)="Not Used",-10,IF((E14)=1,1,IF((E14)=2,1,IF((E14)=3,1,IF((E14)=0,1,))))))+IF(ISBLANK(F14),0,IF((F14)="NA",0,IF((F14)="Not Used",-10,IF((F14)=1,1,IF((F14)=2,1,IF((F14)=3,1,IF((F14)=0,1,))))))+IF(ISBLANK(G14),0,IF((G14)="NA",0,IF((G14)="Not Used",-10,IF((G14)=1,1,IF((G14)=2,1,IF((G14)=3,1,IF((G14)=0,1,))))))+IF(ISBLANK(H14),0,IF((H14)="NA",0,IF((H14)="Not Used",-10,IF((H14)=1,1,IF((H14)=2,1,IF((H14)=3,1,IF((H14)=0,1,))))))))))))))</f>
        <v>7</v>
      </c>
    </row>
    <row r="15" spans="1:13" ht="24" customHeight="1" x14ac:dyDescent="0.35">
      <c r="A15" s="28" t="s">
        <v>40</v>
      </c>
      <c r="B15" s="29">
        <v>3</v>
      </c>
      <c r="C15" s="30">
        <v>2</v>
      </c>
      <c r="D15" s="30">
        <v>2</v>
      </c>
      <c r="E15" s="30">
        <v>2</v>
      </c>
      <c r="F15" s="29">
        <v>3</v>
      </c>
      <c r="G15" s="30">
        <v>2</v>
      </c>
      <c r="H15" s="29">
        <v>3</v>
      </c>
      <c r="I15" s="31">
        <v>17</v>
      </c>
      <c r="J15" s="31">
        <v>7</v>
      </c>
      <c r="K15" s="32">
        <v>1</v>
      </c>
      <c r="L15" s="31">
        <v>630</v>
      </c>
      <c r="M15" s="31">
        <v>7</v>
      </c>
    </row>
    <row r="16" spans="1:13" ht="24" customHeight="1" x14ac:dyDescent="0.35">
      <c r="A16" s="28" t="s">
        <v>17</v>
      </c>
      <c r="B16" s="30">
        <v>2</v>
      </c>
      <c r="C16" s="30">
        <v>2</v>
      </c>
      <c r="D16" s="29">
        <v>3</v>
      </c>
      <c r="E16" s="29">
        <v>3</v>
      </c>
      <c r="F16" s="30">
        <v>2</v>
      </c>
      <c r="G16" s="30">
        <v>2</v>
      </c>
      <c r="H16" s="29">
        <v>3</v>
      </c>
      <c r="I16" s="31">
        <v>17</v>
      </c>
      <c r="J16" s="31">
        <v>7</v>
      </c>
      <c r="K16" s="32">
        <v>1</v>
      </c>
      <c r="L16" s="31">
        <v>589</v>
      </c>
      <c r="M16" s="31">
        <v>7</v>
      </c>
    </row>
    <row r="17" spans="1:13" ht="24" customHeight="1" x14ac:dyDescent="0.35">
      <c r="A17" s="28" t="s">
        <v>28</v>
      </c>
      <c r="B17" s="30">
        <v>2</v>
      </c>
      <c r="C17" s="30">
        <v>2</v>
      </c>
      <c r="D17" s="30">
        <v>2</v>
      </c>
      <c r="E17" s="29">
        <v>3</v>
      </c>
      <c r="F17" s="29">
        <v>3</v>
      </c>
      <c r="G17" s="30">
        <v>2</v>
      </c>
      <c r="H17" s="29">
        <v>3</v>
      </c>
      <c r="I17" s="31">
        <v>17</v>
      </c>
      <c r="J17" s="31">
        <v>7</v>
      </c>
      <c r="K17" s="32">
        <v>1</v>
      </c>
      <c r="L17" s="31">
        <v>576</v>
      </c>
      <c r="M17" s="31">
        <v>7</v>
      </c>
    </row>
    <row r="18" spans="1:13" ht="24" customHeight="1" x14ac:dyDescent="0.35">
      <c r="A18" s="28" t="s">
        <v>29</v>
      </c>
      <c r="B18" s="29">
        <v>3</v>
      </c>
      <c r="C18" s="30">
        <v>2</v>
      </c>
      <c r="D18" s="30">
        <v>2</v>
      </c>
      <c r="E18" s="30">
        <v>2</v>
      </c>
      <c r="F18" s="29">
        <v>3</v>
      </c>
      <c r="G18" s="29">
        <v>3</v>
      </c>
      <c r="H18" s="30">
        <v>2</v>
      </c>
      <c r="I18" s="31">
        <f>SUM(B18:H18)</f>
        <v>17</v>
      </c>
      <c r="J18" s="31">
        <v>7</v>
      </c>
      <c r="K18" s="32">
        <f>SUM(J18/7)</f>
        <v>1</v>
      </c>
      <c r="L18" s="31">
        <v>566</v>
      </c>
      <c r="M18" s="31">
        <f>IF(ISBLANK(B18),0,IF((B18)="NA",0,IF((B18)="Not Used",-10,IF((B18)=1,1,IF((B18)=2,1,IF((B18)=3,1,IF((B18)=0,1,)))))+IF(ISBLANK(C18),0,IF((C18)="NA",0,IF((C18)="Not Used",-10,IF((C18)=1,1,IF((C18)=2,1,IF((C18)=3,1,IF((C18)=0,1,))))))+IF(ISBLANK(D18),0,IF((D18)="NA",0,IF((D18)="Not Used",-10,IF((D18)=1,1,IF((D18)=2,1,IF((D18)=3,1,IF((D18)=0,1,))))))+IF(ISBLANK(E18),0,IF((E18)="NA",0,IF((E18)="Not Used",-10,IF((E18)=1,1,IF((E18)=2,1,IF((E18)=3,1,IF((E18)=0,1,))))))+IF(ISBLANK(F18),0,IF((F18)="NA",0,IF((F18)="Not Used",-10,IF((F18)=1,1,IF((F18)=2,1,IF((F18)=3,1,IF((F18)=0,1,))))))+IF(ISBLANK(G18),0,IF((G18)="NA",0,IF((G18)="Not Used",-10,IF((G18)=1,1,IF((G18)=2,1,IF((G18)=3,1,IF((G18)=0,1,))))))+IF(ISBLANK(H18),0,IF((H18)="NA",0,IF((H18)="Not Used",-10,IF((H18)=1,1,IF((H18)=2,1,IF((H18)=3,1,IF((H18)=0,1,))))))))))))))</f>
        <v>7</v>
      </c>
    </row>
    <row r="19" spans="1:13" ht="24" customHeight="1" x14ac:dyDescent="0.35">
      <c r="A19" s="28" t="s">
        <v>31</v>
      </c>
      <c r="B19" s="29">
        <v>3</v>
      </c>
      <c r="C19" s="30">
        <v>2</v>
      </c>
      <c r="D19" s="30">
        <v>2</v>
      </c>
      <c r="E19" s="30">
        <v>2</v>
      </c>
      <c r="F19" s="29">
        <v>3</v>
      </c>
      <c r="G19" s="29">
        <v>3</v>
      </c>
      <c r="H19" s="30">
        <v>2</v>
      </c>
      <c r="I19" s="31">
        <f>SUM(B19:H19)</f>
        <v>17</v>
      </c>
      <c r="J19" s="31">
        <v>7</v>
      </c>
      <c r="K19" s="32">
        <f>SUM(J19/7)</f>
        <v>1</v>
      </c>
      <c r="L19" s="31">
        <v>558</v>
      </c>
      <c r="M19" s="31">
        <f>IF(ISBLANK(B19),0,IF((B19)="NA",0,IF((B19)="Not Used",-10,IF((B19)=1,1,IF((B19)=2,1,IF((B19)=3,1,IF((B19)=0,1,)))))+IF(ISBLANK(C19),0,IF((C19)="NA",0,IF((C19)="Not Used",-10,IF((C19)=1,1,IF((C19)=2,1,IF((C19)=3,1,IF((C19)=0,1,))))))+IF(ISBLANK(D19),0,IF((D19)="NA",0,IF((D19)="Not Used",-10,IF((D19)=1,1,IF((D19)=2,1,IF((D19)=3,1,IF((D19)=0,1,))))))+IF(ISBLANK(E19),0,IF((E19)="NA",0,IF((E19)="Not Used",-10,IF((E19)=1,1,IF((E19)=2,1,IF((E19)=3,1,IF((E19)=0,1,))))))+IF(ISBLANK(F19),0,IF((F19)="NA",0,IF((F19)="Not Used",-10,IF((F19)=1,1,IF((F19)=2,1,IF((F19)=3,1,IF((F19)=0,1,))))))+IF(ISBLANK(G19),0,IF((G19)="NA",0,IF((G19)="Not Used",-10,IF((G19)=1,1,IF((G19)=2,1,IF((G19)=3,1,IF((G19)=0,1,))))))+IF(ISBLANK(H19),0,IF((H19)="NA",0,IF((H19)="Not Used",-10,IF((H19)=1,1,IF((H19)=2,1,IF((H19)=3,1,IF((H19)=0,1,))))))))))))))</f>
        <v>7</v>
      </c>
    </row>
    <row r="20" spans="1:13" ht="24" customHeight="1" x14ac:dyDescent="0.35">
      <c r="A20" s="28" t="s">
        <v>20</v>
      </c>
      <c r="B20" s="30">
        <v>2</v>
      </c>
      <c r="C20" s="30">
        <v>2</v>
      </c>
      <c r="D20" s="30">
        <v>2</v>
      </c>
      <c r="E20" s="29">
        <v>3</v>
      </c>
      <c r="F20" s="30">
        <v>2</v>
      </c>
      <c r="G20" s="30">
        <v>2</v>
      </c>
      <c r="H20" s="29">
        <v>3</v>
      </c>
      <c r="I20" s="31">
        <v>16</v>
      </c>
      <c r="J20" s="31">
        <v>7</v>
      </c>
      <c r="K20" s="32">
        <v>1</v>
      </c>
      <c r="L20" s="31">
        <v>560</v>
      </c>
      <c r="M20" s="31">
        <v>7</v>
      </c>
    </row>
    <row r="21" spans="1:13" ht="24" customHeight="1" x14ac:dyDescent="0.35">
      <c r="A21" s="28" t="s">
        <v>27</v>
      </c>
      <c r="B21" s="30">
        <v>2</v>
      </c>
      <c r="C21" s="30">
        <v>2</v>
      </c>
      <c r="D21" s="30">
        <v>2</v>
      </c>
      <c r="E21" s="29">
        <v>3</v>
      </c>
      <c r="F21" s="30">
        <v>2</v>
      </c>
      <c r="G21" s="30">
        <v>2</v>
      </c>
      <c r="H21" s="29">
        <v>3</v>
      </c>
      <c r="I21" s="31">
        <v>16</v>
      </c>
      <c r="J21" s="31">
        <v>7</v>
      </c>
      <c r="K21" s="32">
        <v>1</v>
      </c>
      <c r="L21" s="31">
        <v>556</v>
      </c>
      <c r="M21" s="31">
        <v>7</v>
      </c>
    </row>
    <row r="22" spans="1:13" ht="24" customHeight="1" x14ac:dyDescent="0.35">
      <c r="A22" s="28" t="s">
        <v>22</v>
      </c>
      <c r="B22" s="29">
        <v>3</v>
      </c>
      <c r="C22" s="30">
        <v>2</v>
      </c>
      <c r="D22" s="30">
        <v>2</v>
      </c>
      <c r="E22" s="30">
        <v>2</v>
      </c>
      <c r="F22" s="29">
        <v>3</v>
      </c>
      <c r="G22" s="33">
        <v>1</v>
      </c>
      <c r="H22" s="29">
        <v>3</v>
      </c>
      <c r="I22" s="31">
        <v>16</v>
      </c>
      <c r="J22" s="31">
        <v>7</v>
      </c>
      <c r="K22" s="32">
        <v>1</v>
      </c>
      <c r="L22" s="31">
        <v>547</v>
      </c>
      <c r="M22" s="31">
        <v>7</v>
      </c>
    </row>
    <row r="23" spans="1:13" ht="24" customHeight="1" x14ac:dyDescent="0.35">
      <c r="A23" s="28" t="s">
        <v>41</v>
      </c>
      <c r="B23" s="29">
        <v>3</v>
      </c>
      <c r="C23" s="33">
        <v>1</v>
      </c>
      <c r="D23" s="30">
        <v>2</v>
      </c>
      <c r="E23" s="30">
        <v>2</v>
      </c>
      <c r="F23" s="29">
        <v>3</v>
      </c>
      <c r="G23" s="30">
        <v>2</v>
      </c>
      <c r="H23" s="29">
        <v>3</v>
      </c>
      <c r="I23" s="31">
        <v>16</v>
      </c>
      <c r="J23" s="31">
        <v>7</v>
      </c>
      <c r="K23" s="32">
        <v>1</v>
      </c>
      <c r="L23" s="31">
        <v>531</v>
      </c>
      <c r="M23" s="31">
        <v>7</v>
      </c>
    </row>
    <row r="24" spans="1:13" ht="24" customHeight="1" x14ac:dyDescent="0.35">
      <c r="A24" s="28" t="s">
        <v>32</v>
      </c>
      <c r="B24" s="29">
        <v>3</v>
      </c>
      <c r="C24" s="33">
        <v>1</v>
      </c>
      <c r="D24" s="30">
        <v>2</v>
      </c>
      <c r="E24" s="30">
        <v>2</v>
      </c>
      <c r="F24" s="29">
        <v>3</v>
      </c>
      <c r="G24" s="29">
        <v>3</v>
      </c>
      <c r="H24" s="30">
        <v>2</v>
      </c>
      <c r="I24" s="31">
        <f>SUM(B24:H24)</f>
        <v>16</v>
      </c>
      <c r="J24" s="31">
        <v>7</v>
      </c>
      <c r="K24" s="32">
        <f>SUM(J24/7)</f>
        <v>1</v>
      </c>
      <c r="L24" s="31">
        <v>529</v>
      </c>
      <c r="M24" s="31">
        <f>IF(ISBLANK(B24),0,IF((B24)="NA",0,IF((B24)="Not Used",-10,IF((B24)=1,1,IF((B24)=2,1,IF((B24)=3,1,IF((B24)=0,1,)))))+IF(ISBLANK(C24),0,IF((C24)="NA",0,IF((C24)="Not Used",-10,IF((C24)=1,1,IF((C24)=2,1,IF((C24)=3,1,IF((C24)=0,1,))))))+IF(ISBLANK(D24),0,IF((D24)="NA",0,IF((D24)="Not Used",-10,IF((D24)=1,1,IF((D24)=2,1,IF((D24)=3,1,IF((D24)=0,1,))))))+IF(ISBLANK(E24),0,IF((E24)="NA",0,IF((E24)="Not Used",-10,IF((E24)=1,1,IF((E24)=2,1,IF((E24)=3,1,IF((E24)=0,1,))))))+IF(ISBLANK(F24),0,IF((F24)="NA",0,IF((F24)="Not Used",-10,IF((F24)=1,1,IF((F24)=2,1,IF((F24)=3,1,IF((F24)=0,1,))))))+IF(ISBLANK(G24),0,IF((G24)="NA",0,IF((G24)="Not Used",-10,IF((G24)=1,1,IF((G24)=2,1,IF((G24)=3,1,IF((G24)=0,1,))))))+IF(ISBLANK(H24),0,IF((H24)="NA",0,IF((H24)="Not Used",-10,IF((H24)=1,1,IF((H24)=2,1,IF((H24)=3,1,IF((H24)=0,1,))))))))))))))</f>
        <v>7</v>
      </c>
    </row>
    <row r="25" spans="1:13" ht="24" customHeight="1" x14ac:dyDescent="0.35">
      <c r="A25" s="28" t="s">
        <v>15</v>
      </c>
      <c r="B25" s="34">
        <v>0</v>
      </c>
      <c r="C25" s="30">
        <v>2</v>
      </c>
      <c r="D25" s="29">
        <v>3</v>
      </c>
      <c r="E25" s="29">
        <v>3</v>
      </c>
      <c r="F25" s="29">
        <v>3</v>
      </c>
      <c r="G25" s="33">
        <v>1</v>
      </c>
      <c r="H25" s="29">
        <v>3</v>
      </c>
      <c r="I25" s="31">
        <v>15</v>
      </c>
      <c r="J25" s="31">
        <v>7</v>
      </c>
      <c r="K25" s="32">
        <v>1</v>
      </c>
      <c r="L25" s="31">
        <v>598</v>
      </c>
      <c r="M25" s="31">
        <v>7</v>
      </c>
    </row>
    <row r="26" spans="1:13" ht="24" customHeight="1" x14ac:dyDescent="0.35">
      <c r="A26" s="28" t="s">
        <v>42</v>
      </c>
      <c r="B26" s="30">
        <v>2</v>
      </c>
      <c r="C26" s="30">
        <v>2</v>
      </c>
      <c r="D26" s="30">
        <v>2</v>
      </c>
      <c r="E26" s="30">
        <v>2</v>
      </c>
      <c r="F26" s="30">
        <v>2</v>
      </c>
      <c r="G26" s="34">
        <v>0</v>
      </c>
      <c r="H26" s="30">
        <v>2</v>
      </c>
      <c r="I26" s="31">
        <v>12</v>
      </c>
      <c r="J26" s="31">
        <v>7</v>
      </c>
      <c r="K26" s="32">
        <v>1</v>
      </c>
      <c r="L26" s="31">
        <v>432</v>
      </c>
      <c r="M26" s="31">
        <v>7</v>
      </c>
    </row>
    <row r="27" spans="1:13" ht="24" customHeight="1" x14ac:dyDescent="0.35">
      <c r="A27" s="28" t="s">
        <v>35</v>
      </c>
      <c r="B27" s="30">
        <v>2</v>
      </c>
      <c r="C27" s="30">
        <v>2</v>
      </c>
      <c r="D27" s="30">
        <v>2</v>
      </c>
      <c r="E27" s="30">
        <v>2</v>
      </c>
      <c r="F27" s="34">
        <v>0</v>
      </c>
      <c r="G27" s="33">
        <v>1</v>
      </c>
      <c r="H27" s="30">
        <v>2</v>
      </c>
      <c r="I27" s="31">
        <v>11</v>
      </c>
      <c r="J27" s="31">
        <v>7</v>
      </c>
      <c r="K27" s="32">
        <v>1</v>
      </c>
      <c r="L27" s="31">
        <v>442</v>
      </c>
      <c r="M27" s="31">
        <v>7</v>
      </c>
    </row>
    <row r="28" spans="1:13" ht="24" customHeight="1" x14ac:dyDescent="0.25">
      <c r="A28" s="17"/>
      <c r="B28" s="12">
        <f t="shared" ref="B28:J28" si="0">SUM(B6:B27)</f>
        <v>56</v>
      </c>
      <c r="C28" s="12">
        <f t="shared" si="0"/>
        <v>48</v>
      </c>
      <c r="D28" s="12">
        <f t="shared" si="0"/>
        <v>51</v>
      </c>
      <c r="E28" s="12">
        <f t="shared" si="0"/>
        <v>55</v>
      </c>
      <c r="F28" s="12">
        <f t="shared" si="0"/>
        <v>59</v>
      </c>
      <c r="G28" s="12">
        <f t="shared" si="0"/>
        <v>49</v>
      </c>
      <c r="H28" s="12">
        <f t="shared" si="0"/>
        <v>57</v>
      </c>
      <c r="I28" s="12">
        <f t="shared" si="0"/>
        <v>375</v>
      </c>
      <c r="J28" s="12">
        <f t="shared" si="0"/>
        <v>154</v>
      </c>
      <c r="K28" s="12"/>
      <c r="L28" s="12">
        <f>SUM(L6:L27)</f>
        <v>12923</v>
      </c>
      <c r="M28" s="12">
        <f>SUM(M6:M27)</f>
        <v>154</v>
      </c>
    </row>
    <row r="29" spans="1:13" ht="24" customHeight="1" x14ac:dyDescent="0.35">
      <c r="A29" s="18" t="s">
        <v>70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20"/>
    </row>
    <row r="30" spans="1:13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16.5" customHeight="1" x14ac:dyDescent="0.25">
      <c r="A36" s="22"/>
      <c r="B36" s="23"/>
      <c r="C36" s="23"/>
      <c r="D36" s="23"/>
      <c r="E36" s="23"/>
      <c r="F36" s="24" t="s">
        <v>24</v>
      </c>
      <c r="G36" s="24"/>
      <c r="H36" s="24"/>
      <c r="I36" s="24"/>
      <c r="J36" s="24"/>
      <c r="K36" s="24"/>
      <c r="L36" s="23"/>
      <c r="M36" s="23"/>
    </row>
    <row r="37" spans="1:14" ht="12.75" customHeight="1" x14ac:dyDescent="0.2"/>
    <row r="38" spans="1:14" ht="12.75" customHeight="1" x14ac:dyDescent="0.2"/>
    <row r="39" spans="1:14" ht="12.75" customHeight="1" x14ac:dyDescent="0.2"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sortState ref="A6:M27">
    <sortCondition descending="1" ref="I6:I27"/>
    <sortCondition descending="1" ref="L6:L27"/>
    <sortCondition ref="A6:A27"/>
  </sortState>
  <mergeCells count="2">
    <mergeCell ref="A2:M2"/>
    <mergeCell ref="B39:N39"/>
  </mergeCells>
  <pageMargins left="0.7" right="0.7" top="0.75" bottom="0.75" header="0" footer="0"/>
  <pageSetup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6"/>
  <sheetViews>
    <sheetView showGridLines="0" topLeftCell="A14" zoomScale="75" zoomScaleNormal="75" workbookViewId="0">
      <selection activeCell="A30" sqref="A30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25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10" t="s">
        <v>37</v>
      </c>
      <c r="B6" s="11">
        <v>3</v>
      </c>
      <c r="C6" s="11">
        <v>3</v>
      </c>
      <c r="D6" s="11">
        <v>3</v>
      </c>
      <c r="E6" s="11">
        <v>3</v>
      </c>
      <c r="F6" s="11">
        <v>3</v>
      </c>
      <c r="G6" s="25">
        <v>2</v>
      </c>
      <c r="H6" s="11">
        <v>3</v>
      </c>
      <c r="I6" s="12">
        <f t="shared" ref="I6:I28" si="0">SUM(B6:H6)</f>
        <v>20</v>
      </c>
      <c r="J6" s="12">
        <v>7</v>
      </c>
      <c r="K6" s="13">
        <f t="shared" ref="K6:K11" si="1">SUM(J6/7)</f>
        <v>1</v>
      </c>
      <c r="L6" s="12">
        <v>697</v>
      </c>
      <c r="M6" s="12">
        <f t="shared" ref="M6:M28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10" t="s">
        <v>12</v>
      </c>
      <c r="B7" s="11">
        <v>3</v>
      </c>
      <c r="C7" s="11">
        <v>3</v>
      </c>
      <c r="D7" s="11">
        <v>3</v>
      </c>
      <c r="E7" s="25">
        <v>2</v>
      </c>
      <c r="F7" s="11">
        <v>3</v>
      </c>
      <c r="G7" s="11">
        <v>3</v>
      </c>
      <c r="H7" s="11">
        <v>3</v>
      </c>
      <c r="I7" s="12">
        <f t="shared" si="0"/>
        <v>20</v>
      </c>
      <c r="J7" s="12">
        <v>7</v>
      </c>
      <c r="K7" s="13">
        <f t="shared" si="1"/>
        <v>1</v>
      </c>
      <c r="L7" s="12">
        <v>695</v>
      </c>
      <c r="M7" s="12">
        <f t="shared" si="2"/>
        <v>7</v>
      </c>
    </row>
    <row r="8" spans="1:13" ht="24" customHeight="1" x14ac:dyDescent="0.35">
      <c r="A8" s="10" t="s">
        <v>13</v>
      </c>
      <c r="B8" s="11">
        <v>3</v>
      </c>
      <c r="C8" s="25">
        <v>2</v>
      </c>
      <c r="D8" s="11">
        <v>3</v>
      </c>
      <c r="E8" s="11">
        <v>3</v>
      </c>
      <c r="F8" s="25">
        <v>2</v>
      </c>
      <c r="G8" s="11">
        <v>3</v>
      </c>
      <c r="H8" s="11">
        <v>3</v>
      </c>
      <c r="I8" s="12">
        <f t="shared" si="0"/>
        <v>19</v>
      </c>
      <c r="J8" s="12">
        <v>7</v>
      </c>
      <c r="K8" s="13">
        <f t="shared" si="1"/>
        <v>1</v>
      </c>
      <c r="L8" s="12">
        <v>680</v>
      </c>
      <c r="M8" s="12">
        <f t="shared" si="2"/>
        <v>7</v>
      </c>
    </row>
    <row r="9" spans="1:13" ht="24" customHeight="1" x14ac:dyDescent="0.35">
      <c r="A9" s="10" t="s">
        <v>14</v>
      </c>
      <c r="B9" s="11">
        <v>3</v>
      </c>
      <c r="C9" s="11">
        <v>3</v>
      </c>
      <c r="D9" s="11">
        <v>3</v>
      </c>
      <c r="E9" s="11">
        <v>3</v>
      </c>
      <c r="F9" s="25">
        <v>2</v>
      </c>
      <c r="G9" s="25">
        <v>2</v>
      </c>
      <c r="H9" s="11">
        <v>3</v>
      </c>
      <c r="I9" s="12">
        <f t="shared" si="0"/>
        <v>19</v>
      </c>
      <c r="J9" s="12">
        <v>7</v>
      </c>
      <c r="K9" s="13">
        <f t="shared" si="1"/>
        <v>1</v>
      </c>
      <c r="L9" s="12">
        <v>655</v>
      </c>
      <c r="M9" s="12">
        <f t="shared" si="2"/>
        <v>7</v>
      </c>
    </row>
    <row r="10" spans="1:13" ht="24" customHeight="1" x14ac:dyDescent="0.35">
      <c r="A10" s="10" t="s">
        <v>26</v>
      </c>
      <c r="B10" s="25">
        <v>2</v>
      </c>
      <c r="C10" s="11">
        <v>3</v>
      </c>
      <c r="D10" s="25">
        <v>2</v>
      </c>
      <c r="E10" s="25">
        <v>2</v>
      </c>
      <c r="F10" s="25">
        <v>2</v>
      </c>
      <c r="G10" s="11">
        <v>3</v>
      </c>
      <c r="H10" s="11">
        <v>3</v>
      </c>
      <c r="I10" s="12">
        <f t="shared" si="0"/>
        <v>17</v>
      </c>
      <c r="J10" s="12">
        <v>7</v>
      </c>
      <c r="K10" s="13">
        <f t="shared" si="1"/>
        <v>1</v>
      </c>
      <c r="L10" s="12">
        <v>547</v>
      </c>
      <c r="M10" s="12">
        <f t="shared" si="2"/>
        <v>7</v>
      </c>
    </row>
    <row r="11" spans="1:13" ht="24" customHeight="1" x14ac:dyDescent="0.35">
      <c r="A11" s="10" t="s">
        <v>36</v>
      </c>
      <c r="B11" s="11">
        <v>3</v>
      </c>
      <c r="C11" s="11">
        <v>3</v>
      </c>
      <c r="D11" s="11">
        <v>3</v>
      </c>
      <c r="E11" s="26">
        <v>2</v>
      </c>
      <c r="F11" s="27">
        <v>1</v>
      </c>
      <c r="G11" s="27">
        <v>1</v>
      </c>
      <c r="H11" s="11">
        <v>3</v>
      </c>
      <c r="I11" s="12">
        <f t="shared" si="0"/>
        <v>16</v>
      </c>
      <c r="J11" s="12">
        <v>7</v>
      </c>
      <c r="K11" s="13">
        <f t="shared" si="1"/>
        <v>1</v>
      </c>
      <c r="L11" s="12">
        <v>579</v>
      </c>
      <c r="M11" s="12">
        <f t="shared" si="2"/>
        <v>7</v>
      </c>
    </row>
    <row r="12" spans="1:13" ht="24" customHeight="1" x14ac:dyDescent="0.35">
      <c r="A12" s="10" t="s">
        <v>15</v>
      </c>
      <c r="B12" s="15" t="s">
        <v>16</v>
      </c>
      <c r="C12" s="11">
        <v>3</v>
      </c>
      <c r="D12" s="11">
        <v>3</v>
      </c>
      <c r="E12" s="11">
        <v>3</v>
      </c>
      <c r="F12" s="25">
        <v>2</v>
      </c>
      <c r="G12" s="25">
        <v>2</v>
      </c>
      <c r="H12" s="11">
        <v>3</v>
      </c>
      <c r="I12" s="12">
        <f t="shared" si="0"/>
        <v>16</v>
      </c>
      <c r="J12" s="12">
        <v>6</v>
      </c>
      <c r="K12" s="13">
        <f>SUM(J12/6)</f>
        <v>1</v>
      </c>
      <c r="L12" s="12">
        <v>560</v>
      </c>
      <c r="M12" s="12">
        <f t="shared" si="2"/>
        <v>6</v>
      </c>
    </row>
    <row r="13" spans="1:13" ht="24" customHeight="1" x14ac:dyDescent="0.35">
      <c r="A13" s="10" t="s">
        <v>17</v>
      </c>
      <c r="B13" s="15" t="s">
        <v>16</v>
      </c>
      <c r="C13" s="11">
        <v>3</v>
      </c>
      <c r="D13" s="11">
        <v>3</v>
      </c>
      <c r="E13" s="11">
        <v>3</v>
      </c>
      <c r="F13" s="25">
        <v>2</v>
      </c>
      <c r="G13" s="25">
        <v>2</v>
      </c>
      <c r="H13" s="11">
        <v>3</v>
      </c>
      <c r="I13" s="12">
        <f t="shared" si="0"/>
        <v>16</v>
      </c>
      <c r="J13" s="12">
        <v>6</v>
      </c>
      <c r="K13" s="13">
        <f>SUM(J13/6)</f>
        <v>1</v>
      </c>
      <c r="L13" s="12">
        <v>557</v>
      </c>
      <c r="M13" s="12">
        <f t="shared" si="2"/>
        <v>6</v>
      </c>
    </row>
    <row r="14" spans="1:13" ht="24" customHeight="1" x14ac:dyDescent="0.35">
      <c r="A14" s="10" t="s">
        <v>18</v>
      </c>
      <c r="B14" s="15" t="s">
        <v>16</v>
      </c>
      <c r="C14" s="11">
        <v>3</v>
      </c>
      <c r="D14" s="11">
        <v>3</v>
      </c>
      <c r="E14" s="11">
        <v>3</v>
      </c>
      <c r="F14" s="11">
        <v>3</v>
      </c>
      <c r="G14" s="14">
        <v>1</v>
      </c>
      <c r="H14" s="11">
        <v>3</v>
      </c>
      <c r="I14" s="12">
        <f t="shared" si="0"/>
        <v>16</v>
      </c>
      <c r="J14" s="12">
        <v>6</v>
      </c>
      <c r="K14" s="13">
        <f>SUM(J14/6)</f>
        <v>1</v>
      </c>
      <c r="L14" s="12">
        <v>556</v>
      </c>
      <c r="M14" s="12">
        <f t="shared" si="2"/>
        <v>6</v>
      </c>
    </row>
    <row r="15" spans="1:13" ht="24" customHeight="1" x14ac:dyDescent="0.35">
      <c r="A15" s="10" t="s">
        <v>19</v>
      </c>
      <c r="B15" s="15" t="s">
        <v>16</v>
      </c>
      <c r="C15" s="11">
        <v>3</v>
      </c>
      <c r="D15" s="11">
        <v>3</v>
      </c>
      <c r="E15" s="11">
        <v>3</v>
      </c>
      <c r="F15" s="25">
        <v>2</v>
      </c>
      <c r="G15" s="14">
        <v>1</v>
      </c>
      <c r="H15" s="11">
        <v>3</v>
      </c>
      <c r="I15" s="12">
        <f t="shared" si="0"/>
        <v>15</v>
      </c>
      <c r="J15" s="12">
        <v>6</v>
      </c>
      <c r="K15" s="13">
        <f>SUM(J15/6)</f>
        <v>1</v>
      </c>
      <c r="L15" s="12">
        <v>528</v>
      </c>
      <c r="M15" s="12">
        <f t="shared" si="2"/>
        <v>6</v>
      </c>
    </row>
    <row r="16" spans="1:13" ht="24" customHeight="1" x14ac:dyDescent="0.35">
      <c r="A16" s="10" t="s">
        <v>20</v>
      </c>
      <c r="B16" s="15" t="s">
        <v>16</v>
      </c>
      <c r="C16" s="11">
        <v>3</v>
      </c>
      <c r="D16" s="11">
        <v>3</v>
      </c>
      <c r="E16" s="11">
        <v>3</v>
      </c>
      <c r="F16" s="25">
        <v>2</v>
      </c>
      <c r="G16" s="14">
        <v>1</v>
      </c>
      <c r="H16" s="11">
        <v>3</v>
      </c>
      <c r="I16" s="12">
        <f t="shared" si="0"/>
        <v>15</v>
      </c>
      <c r="J16" s="12">
        <v>6</v>
      </c>
      <c r="K16" s="13">
        <f>SUM(J16/6)</f>
        <v>1</v>
      </c>
      <c r="L16" s="12">
        <v>512</v>
      </c>
      <c r="M16" s="12">
        <f t="shared" si="2"/>
        <v>6</v>
      </c>
    </row>
    <row r="17" spans="1:13" ht="24" customHeight="1" x14ac:dyDescent="0.35">
      <c r="A17" s="10" t="s">
        <v>27</v>
      </c>
      <c r="B17" s="14">
        <v>1</v>
      </c>
      <c r="C17" s="11">
        <v>3</v>
      </c>
      <c r="D17" s="14">
        <v>1</v>
      </c>
      <c r="E17" s="16">
        <v>0</v>
      </c>
      <c r="F17" s="11">
        <v>3</v>
      </c>
      <c r="G17" s="11">
        <v>3</v>
      </c>
      <c r="H17" s="11">
        <v>3</v>
      </c>
      <c r="I17" s="12">
        <f t="shared" si="0"/>
        <v>14</v>
      </c>
      <c r="J17" s="12">
        <v>7</v>
      </c>
      <c r="K17" s="13">
        <f t="shared" ref="K17:K26" si="3">SUM(J17/7)</f>
        <v>1</v>
      </c>
      <c r="L17" s="12">
        <v>517</v>
      </c>
      <c r="M17" s="12">
        <f t="shared" si="2"/>
        <v>7</v>
      </c>
    </row>
    <row r="18" spans="1:13" ht="24" customHeight="1" x14ac:dyDescent="0.35">
      <c r="A18" s="10" t="s">
        <v>21</v>
      </c>
      <c r="B18" s="11">
        <v>3</v>
      </c>
      <c r="C18" s="14">
        <v>1</v>
      </c>
      <c r="D18" s="11">
        <v>3</v>
      </c>
      <c r="E18" s="25">
        <v>2</v>
      </c>
      <c r="F18" s="16">
        <v>0</v>
      </c>
      <c r="G18" s="25">
        <v>2</v>
      </c>
      <c r="H18" s="11">
        <v>3</v>
      </c>
      <c r="I18" s="12">
        <f t="shared" si="0"/>
        <v>14</v>
      </c>
      <c r="J18" s="12">
        <v>7</v>
      </c>
      <c r="K18" s="13">
        <f t="shared" si="3"/>
        <v>1</v>
      </c>
      <c r="L18" s="12">
        <v>499</v>
      </c>
      <c r="M18" s="12">
        <f t="shared" si="2"/>
        <v>7</v>
      </c>
    </row>
    <row r="19" spans="1:13" ht="24" customHeight="1" x14ac:dyDescent="0.35">
      <c r="A19" s="10" t="s">
        <v>22</v>
      </c>
      <c r="B19" s="11">
        <v>3</v>
      </c>
      <c r="C19" s="25">
        <v>2</v>
      </c>
      <c r="D19" s="25">
        <v>2</v>
      </c>
      <c r="E19" s="16">
        <v>0</v>
      </c>
      <c r="F19" s="14">
        <v>1</v>
      </c>
      <c r="G19" s="25">
        <v>2</v>
      </c>
      <c r="H19" s="11">
        <v>3</v>
      </c>
      <c r="I19" s="12">
        <f t="shared" si="0"/>
        <v>13</v>
      </c>
      <c r="J19" s="12">
        <v>7</v>
      </c>
      <c r="K19" s="13">
        <f t="shared" si="3"/>
        <v>1</v>
      </c>
      <c r="L19" s="12">
        <v>518</v>
      </c>
      <c r="M19" s="12">
        <f t="shared" si="2"/>
        <v>7</v>
      </c>
    </row>
    <row r="20" spans="1:13" ht="24" customHeight="1" x14ac:dyDescent="0.35">
      <c r="A20" s="10" t="s">
        <v>23</v>
      </c>
      <c r="B20" s="11">
        <v>3</v>
      </c>
      <c r="C20" s="25">
        <v>2</v>
      </c>
      <c r="D20" s="25">
        <v>2</v>
      </c>
      <c r="E20" s="14">
        <v>1</v>
      </c>
      <c r="F20" s="16">
        <v>0</v>
      </c>
      <c r="G20" s="16">
        <v>0</v>
      </c>
      <c r="H20" s="11">
        <v>3</v>
      </c>
      <c r="I20" s="12">
        <f t="shared" si="0"/>
        <v>11</v>
      </c>
      <c r="J20" s="12">
        <v>7</v>
      </c>
      <c r="K20" s="13">
        <f t="shared" si="3"/>
        <v>1</v>
      </c>
      <c r="L20" s="12">
        <v>443</v>
      </c>
      <c r="M20" s="12">
        <f t="shared" si="2"/>
        <v>7</v>
      </c>
    </row>
    <row r="21" spans="1:13" ht="24" customHeight="1" x14ac:dyDescent="0.35">
      <c r="A21" s="10" t="s">
        <v>28</v>
      </c>
      <c r="B21" s="16">
        <v>0</v>
      </c>
      <c r="C21" s="11">
        <v>3</v>
      </c>
      <c r="D21" s="14">
        <v>1</v>
      </c>
      <c r="E21" s="16">
        <v>0</v>
      </c>
      <c r="F21" s="14">
        <v>1</v>
      </c>
      <c r="G21" s="11">
        <v>3</v>
      </c>
      <c r="H21" s="25">
        <v>2</v>
      </c>
      <c r="I21" s="12">
        <f t="shared" si="0"/>
        <v>10</v>
      </c>
      <c r="J21" s="12">
        <v>7</v>
      </c>
      <c r="K21" s="13">
        <f t="shared" si="3"/>
        <v>1</v>
      </c>
      <c r="L21" s="12">
        <v>451</v>
      </c>
      <c r="M21" s="12">
        <f t="shared" si="2"/>
        <v>7</v>
      </c>
    </row>
    <row r="22" spans="1:13" ht="24" customHeight="1" x14ac:dyDescent="0.35">
      <c r="A22" s="10" t="s">
        <v>29</v>
      </c>
      <c r="B22" s="14">
        <v>1</v>
      </c>
      <c r="C22" s="11">
        <v>3</v>
      </c>
      <c r="D22" s="16">
        <v>0</v>
      </c>
      <c r="E22" s="16">
        <v>0</v>
      </c>
      <c r="F22" s="14">
        <v>1</v>
      </c>
      <c r="G22" s="11">
        <v>3</v>
      </c>
      <c r="H22" s="25">
        <v>2</v>
      </c>
      <c r="I22" s="12">
        <f t="shared" si="0"/>
        <v>10</v>
      </c>
      <c r="J22" s="12">
        <v>7</v>
      </c>
      <c r="K22" s="13">
        <f t="shared" si="3"/>
        <v>1</v>
      </c>
      <c r="L22" s="12">
        <v>446</v>
      </c>
      <c r="M22" s="12">
        <f t="shared" si="2"/>
        <v>7</v>
      </c>
    </row>
    <row r="23" spans="1:13" ht="24" customHeight="1" x14ac:dyDescent="0.35">
      <c r="A23" s="10" t="s">
        <v>30</v>
      </c>
      <c r="B23" s="25">
        <v>2</v>
      </c>
      <c r="C23" s="16">
        <v>0</v>
      </c>
      <c r="D23" s="25">
        <v>2</v>
      </c>
      <c r="E23" s="25">
        <v>2</v>
      </c>
      <c r="F23" s="14">
        <v>1</v>
      </c>
      <c r="G23" s="25">
        <v>2</v>
      </c>
      <c r="H23" s="14">
        <v>1</v>
      </c>
      <c r="I23" s="12">
        <f t="shared" si="0"/>
        <v>10</v>
      </c>
      <c r="J23" s="12">
        <v>7</v>
      </c>
      <c r="K23" s="13">
        <f t="shared" si="3"/>
        <v>1</v>
      </c>
      <c r="L23" s="12">
        <v>368</v>
      </c>
      <c r="M23" s="12">
        <f t="shared" si="2"/>
        <v>7</v>
      </c>
    </row>
    <row r="24" spans="1:13" ht="24" customHeight="1" x14ac:dyDescent="0.35">
      <c r="A24" s="10" t="s">
        <v>31</v>
      </c>
      <c r="B24" s="25">
        <v>2</v>
      </c>
      <c r="C24" s="16">
        <v>0</v>
      </c>
      <c r="D24" s="14">
        <v>1</v>
      </c>
      <c r="E24" s="16">
        <v>0</v>
      </c>
      <c r="F24" s="25">
        <v>2</v>
      </c>
      <c r="G24" s="16">
        <v>0</v>
      </c>
      <c r="H24" s="14">
        <v>1</v>
      </c>
      <c r="I24" s="12">
        <f t="shared" si="0"/>
        <v>6</v>
      </c>
      <c r="J24" s="12">
        <v>7</v>
      </c>
      <c r="K24" s="13">
        <f t="shared" si="3"/>
        <v>1</v>
      </c>
      <c r="L24" s="12">
        <v>328</v>
      </c>
      <c r="M24" s="12">
        <f t="shared" si="2"/>
        <v>7</v>
      </c>
    </row>
    <row r="25" spans="1:13" ht="24" customHeight="1" x14ac:dyDescent="0.35">
      <c r="A25" s="10" t="s">
        <v>32</v>
      </c>
      <c r="B25" s="25">
        <v>2</v>
      </c>
      <c r="C25" s="14">
        <v>1</v>
      </c>
      <c r="D25" s="16">
        <v>0</v>
      </c>
      <c r="E25" s="16">
        <v>0</v>
      </c>
      <c r="F25" s="25">
        <v>2</v>
      </c>
      <c r="G25" s="16">
        <v>0</v>
      </c>
      <c r="H25" s="14">
        <v>1</v>
      </c>
      <c r="I25" s="12">
        <f t="shared" si="0"/>
        <v>6</v>
      </c>
      <c r="J25" s="12">
        <v>7</v>
      </c>
      <c r="K25" s="13">
        <f t="shared" si="3"/>
        <v>1</v>
      </c>
      <c r="L25" s="12">
        <v>307</v>
      </c>
      <c r="M25" s="12">
        <f t="shared" si="2"/>
        <v>7</v>
      </c>
    </row>
    <row r="26" spans="1:13" ht="24" customHeight="1" x14ac:dyDescent="0.35">
      <c r="A26" s="10" t="s">
        <v>33</v>
      </c>
      <c r="B26" s="14">
        <v>1</v>
      </c>
      <c r="C26" s="14">
        <v>1</v>
      </c>
      <c r="D26" s="14">
        <v>1</v>
      </c>
      <c r="E26" s="16">
        <v>0</v>
      </c>
      <c r="F26" s="14">
        <v>1</v>
      </c>
      <c r="G26" s="16">
        <v>0</v>
      </c>
      <c r="H26" s="16">
        <v>0</v>
      </c>
      <c r="I26" s="12">
        <f t="shared" si="0"/>
        <v>4</v>
      </c>
      <c r="J26" s="12">
        <v>7</v>
      </c>
      <c r="K26" s="13">
        <f t="shared" si="3"/>
        <v>1</v>
      </c>
      <c r="L26" s="12">
        <v>272</v>
      </c>
      <c r="M26" s="12">
        <f t="shared" si="2"/>
        <v>7</v>
      </c>
    </row>
    <row r="27" spans="1:13" ht="24" customHeight="1" x14ac:dyDescent="0.35">
      <c r="A27" s="10" t="s">
        <v>34</v>
      </c>
      <c r="B27" s="15" t="s">
        <v>16</v>
      </c>
      <c r="C27" s="15" t="s">
        <v>16</v>
      </c>
      <c r="D27" s="15" t="s">
        <v>16</v>
      </c>
      <c r="E27" s="15" t="s">
        <v>16</v>
      </c>
      <c r="F27" s="15" t="s">
        <v>16</v>
      </c>
      <c r="G27" s="14">
        <v>1</v>
      </c>
      <c r="H27" s="25">
        <v>2</v>
      </c>
      <c r="I27" s="12">
        <f t="shared" si="0"/>
        <v>3</v>
      </c>
      <c r="J27" s="12">
        <v>2</v>
      </c>
      <c r="K27" s="13">
        <f>SUM(J27/2)</f>
        <v>1</v>
      </c>
      <c r="L27" s="12">
        <v>98</v>
      </c>
      <c r="M27" s="12">
        <f t="shared" si="2"/>
        <v>2</v>
      </c>
    </row>
    <row r="28" spans="1:13" ht="24" customHeight="1" x14ac:dyDescent="0.35">
      <c r="A28" s="10" t="s">
        <v>35</v>
      </c>
      <c r="B28" s="15" t="s">
        <v>16</v>
      </c>
      <c r="C28" s="15" t="s">
        <v>16</v>
      </c>
      <c r="D28" s="15" t="s">
        <v>16</v>
      </c>
      <c r="E28" s="15" t="s">
        <v>16</v>
      </c>
      <c r="F28" s="15" t="s">
        <v>16</v>
      </c>
      <c r="G28" s="16">
        <v>0</v>
      </c>
      <c r="H28" s="25">
        <v>2</v>
      </c>
      <c r="I28" s="12">
        <f t="shared" si="0"/>
        <v>2</v>
      </c>
      <c r="J28" s="12">
        <v>2</v>
      </c>
      <c r="K28" s="13">
        <f>SUM(J28/2)</f>
        <v>1</v>
      </c>
      <c r="L28" s="12">
        <v>100</v>
      </c>
      <c r="M28" s="12">
        <f t="shared" si="2"/>
        <v>2</v>
      </c>
    </row>
    <row r="29" spans="1:13" ht="24" customHeight="1" x14ac:dyDescent="0.25">
      <c r="A29" s="17"/>
      <c r="B29" s="12">
        <f>SUM(B6:B28)</f>
        <v>35</v>
      </c>
      <c r="C29" s="12">
        <f t="shared" ref="C29:M29" si="4">SUM(C6:C28)</f>
        <v>48</v>
      </c>
      <c r="D29" s="12">
        <f t="shared" si="4"/>
        <v>45</v>
      </c>
      <c r="E29" s="12">
        <f t="shared" si="4"/>
        <v>35</v>
      </c>
      <c r="F29" s="12">
        <f t="shared" si="4"/>
        <v>36</v>
      </c>
      <c r="G29" s="12">
        <f t="shared" si="4"/>
        <v>37</v>
      </c>
      <c r="H29" s="12">
        <f t="shared" si="4"/>
        <v>56</v>
      </c>
      <c r="I29" s="12">
        <f t="shared" si="4"/>
        <v>292</v>
      </c>
      <c r="J29" s="12">
        <f t="shared" si="4"/>
        <v>146</v>
      </c>
      <c r="K29" s="12"/>
      <c r="L29" s="12">
        <f t="shared" si="4"/>
        <v>10913</v>
      </c>
      <c r="M29" s="12">
        <f t="shared" si="4"/>
        <v>146</v>
      </c>
    </row>
    <row r="30" spans="1:13" ht="24" customHeight="1" x14ac:dyDescent="0.35">
      <c r="A30" s="18" t="s">
        <v>71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24" customHeight="1" x14ac:dyDescent="0.25">
      <c r="A34" s="17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 ht="16.5" customHeight="1" x14ac:dyDescent="0.25">
      <c r="A37" s="22"/>
      <c r="B37" s="23"/>
      <c r="C37" s="23"/>
      <c r="D37" s="23"/>
      <c r="E37" s="23"/>
      <c r="F37" s="24" t="s">
        <v>24</v>
      </c>
      <c r="G37" s="24"/>
      <c r="H37" s="24"/>
      <c r="I37" s="24"/>
      <c r="J37" s="24"/>
      <c r="K37" s="24"/>
      <c r="L37" s="23"/>
      <c r="M37" s="23"/>
    </row>
    <row r="38" spans="1:14" ht="12.75" customHeight="1" x14ac:dyDescent="0.2"/>
    <row r="39" spans="1:14" ht="12.75" customHeight="1" x14ac:dyDescent="0.2"/>
    <row r="40" spans="1:14" ht="12.75" customHeight="1" x14ac:dyDescent="0.2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</row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</sheetData>
  <sortState ref="A6:M28">
    <sortCondition descending="1" ref="I6:I28"/>
    <sortCondition descending="1" ref="L6:L28"/>
    <sortCondition ref="A6:A28"/>
  </sortState>
  <mergeCells count="2">
    <mergeCell ref="A2:M2"/>
    <mergeCell ref="B40:N40"/>
  </mergeCells>
  <pageMargins left="0.7" right="0.7" top="0.75" bottom="0.75" header="0" footer="0"/>
  <pageSetup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91"/>
  <sheetViews>
    <sheetView showGridLines="0" topLeftCell="A8" zoomScale="55" zoomScaleNormal="55" workbookViewId="0">
      <selection activeCell="A35" sqref="A3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44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10" t="s">
        <v>12</v>
      </c>
      <c r="B6" s="11">
        <v>3</v>
      </c>
      <c r="C6" s="11">
        <v>3</v>
      </c>
      <c r="D6" s="11">
        <v>3</v>
      </c>
      <c r="E6" s="11">
        <v>3</v>
      </c>
      <c r="F6" s="25">
        <v>2</v>
      </c>
      <c r="G6" s="11">
        <v>3</v>
      </c>
      <c r="H6" s="11">
        <v>3</v>
      </c>
      <c r="I6" s="12">
        <v>20</v>
      </c>
      <c r="J6" s="12">
        <v>7</v>
      </c>
      <c r="K6" s="13">
        <v>1</v>
      </c>
      <c r="L6" s="12">
        <v>696</v>
      </c>
      <c r="M6" s="12">
        <v>7</v>
      </c>
    </row>
    <row r="7" spans="1:13" ht="24" customHeight="1" x14ac:dyDescent="0.35">
      <c r="A7" s="10" t="s">
        <v>18</v>
      </c>
      <c r="B7" s="25">
        <v>2</v>
      </c>
      <c r="C7" s="25">
        <v>2</v>
      </c>
      <c r="D7" s="11">
        <v>3</v>
      </c>
      <c r="E7" s="25">
        <v>2</v>
      </c>
      <c r="F7" s="11">
        <v>3</v>
      </c>
      <c r="G7" s="11">
        <v>3</v>
      </c>
      <c r="H7" s="11">
        <v>3</v>
      </c>
      <c r="I7" s="12">
        <f>SUM(B7:H7)</f>
        <v>18</v>
      </c>
      <c r="J7" s="12">
        <v>7</v>
      </c>
      <c r="K7" s="13">
        <f>SUM(J7/7)</f>
        <v>1</v>
      </c>
      <c r="L7" s="12">
        <v>594</v>
      </c>
      <c r="M7" s="12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</row>
    <row r="8" spans="1:13" ht="24" customHeight="1" x14ac:dyDescent="0.35">
      <c r="A8" s="10" t="s">
        <v>37</v>
      </c>
      <c r="B8" s="25">
        <v>2</v>
      </c>
      <c r="C8" s="11">
        <v>3</v>
      </c>
      <c r="D8" s="14">
        <v>1</v>
      </c>
      <c r="E8" s="11">
        <v>3</v>
      </c>
      <c r="F8" s="11">
        <v>3</v>
      </c>
      <c r="G8" s="11">
        <v>3</v>
      </c>
      <c r="H8" s="25">
        <v>2</v>
      </c>
      <c r="I8" s="12">
        <f>SUM(B8:H8)</f>
        <v>17</v>
      </c>
      <c r="J8" s="12">
        <v>7</v>
      </c>
      <c r="K8" s="13">
        <f>SUM(J8/7)</f>
        <v>1</v>
      </c>
      <c r="L8" s="12">
        <v>608</v>
      </c>
      <c r="M8" s="12">
        <f>IF(ISBLANK(B8),0,IF((B8)="NA",0,IF((B8)="Not Used",-10,IF((B8)=1,1,IF((B8)=2,1,IF((B8)=3,1,IF((B8)=0,1,)))))+IF(ISBLANK(C8),0,IF((C8)="NA",0,IF((C8)="Not Used",-10,IF((C8)=1,1,IF((C8)=2,1,IF((C8)=3,1,IF((C8)=0,1,))))))+IF(ISBLANK(D8),0,IF((D8)="NA",0,IF((D8)="Not Used",-10,IF((D8)=1,1,IF((D8)=2,1,IF((D8)=3,1,IF((D8)=0,1,))))))+IF(ISBLANK(E8),0,IF((E8)="NA",0,IF((E8)="Not Used",-10,IF((E8)=1,1,IF((E8)=2,1,IF((E8)=3,1,IF((E8)=0,1,))))))+IF(ISBLANK(F8),0,IF((F8)="NA",0,IF((F8)="Not Used",-10,IF((F8)=1,1,IF((F8)=2,1,IF((F8)=3,1,IF((F8)=0,1,))))))+IF(ISBLANK(G8),0,IF((G8)="NA",0,IF((G8)="Not Used",-10,IF((G8)=1,1,IF((G8)=2,1,IF((G8)=3,1,IF((G8)=0,1,))))))+IF(ISBLANK(H8),0,IF((H8)="NA",0,IF((H8)="Not Used",-10,IF((H8)=1,1,IF((H8)=2,1,IF((H8)=3,1,IF((H8)=0,1,))))))))))))))</f>
        <v>7</v>
      </c>
    </row>
    <row r="9" spans="1:13" ht="24" customHeight="1" x14ac:dyDescent="0.35">
      <c r="A9" s="10" t="s">
        <v>17</v>
      </c>
      <c r="B9" s="25">
        <v>2</v>
      </c>
      <c r="C9" s="25">
        <v>2</v>
      </c>
      <c r="D9" s="11">
        <v>3</v>
      </c>
      <c r="E9" s="14">
        <v>1</v>
      </c>
      <c r="F9" s="11">
        <v>3</v>
      </c>
      <c r="G9" s="11">
        <v>3</v>
      </c>
      <c r="H9" s="11">
        <v>3</v>
      </c>
      <c r="I9" s="12">
        <f>SUM(B9:H9)</f>
        <v>17</v>
      </c>
      <c r="J9" s="12">
        <v>7</v>
      </c>
      <c r="K9" s="13">
        <f>SUM(J9/7)</f>
        <v>1</v>
      </c>
      <c r="L9" s="12">
        <v>577</v>
      </c>
      <c r="M9" s="12">
        <f>IF(ISBLANK(B9),0,IF((B9)="NA",0,IF((B9)="Not Used",-10,IF((B9)=1,1,IF((B9)=2,1,IF((B9)=3,1,IF((B9)=0,1,)))))+IF(ISBLANK(C9),0,IF((C9)="NA",0,IF((C9)="Not Used",-10,IF((C9)=1,1,IF((C9)=2,1,IF((C9)=3,1,IF((C9)=0,1,))))))+IF(ISBLANK(D9),0,IF((D9)="NA",0,IF((D9)="Not Used",-10,IF((D9)=1,1,IF((D9)=2,1,IF((D9)=3,1,IF((D9)=0,1,))))))+IF(ISBLANK(E9),0,IF((E9)="NA",0,IF((E9)="Not Used",-10,IF((E9)=1,1,IF((E9)=2,1,IF((E9)=3,1,IF((E9)=0,1,))))))+IF(ISBLANK(F9),0,IF((F9)="NA",0,IF((F9)="Not Used",-10,IF((F9)=1,1,IF((F9)=2,1,IF((F9)=3,1,IF((F9)=0,1,))))))+IF(ISBLANK(G9),0,IF((G9)="NA",0,IF((G9)="Not Used",-10,IF((G9)=1,1,IF((G9)=2,1,IF((G9)=3,1,IF((G9)=0,1,))))))+IF(ISBLANK(H9),0,IF((H9)="NA",0,IF((H9)="Not Used",-10,IF((H9)=1,1,IF((H9)=2,1,IF((H9)=3,1,IF((H9)=0,1,))))))))))))))</f>
        <v>7</v>
      </c>
    </row>
    <row r="10" spans="1:13" ht="24" customHeight="1" x14ac:dyDescent="0.35">
      <c r="A10" s="10" t="s">
        <v>26</v>
      </c>
      <c r="B10" s="25">
        <v>2</v>
      </c>
      <c r="C10" s="14">
        <v>1</v>
      </c>
      <c r="D10" s="11">
        <v>3</v>
      </c>
      <c r="E10" s="11">
        <v>3</v>
      </c>
      <c r="F10" s="25">
        <v>2</v>
      </c>
      <c r="G10" s="11">
        <v>3</v>
      </c>
      <c r="H10" s="25">
        <v>2</v>
      </c>
      <c r="I10" s="12">
        <f>SUM(B10:H10)</f>
        <v>16</v>
      </c>
      <c r="J10" s="12">
        <v>7</v>
      </c>
      <c r="K10" s="13">
        <f>SUM(J10/7)</f>
        <v>1</v>
      </c>
      <c r="L10" s="12">
        <v>571</v>
      </c>
      <c r="M10" s="12">
        <f>IF(ISBLANK(B10),0,IF((B10)="NA",0,IF((B10)="Not Used",-10,IF((B10)=1,1,IF((B10)=2,1,IF((B10)=3,1,IF((B10)=0,1,)))))+IF(ISBLANK(C10),0,IF((C10)="NA",0,IF((C10)="Not Used",-10,IF((C10)=1,1,IF((C10)=2,1,IF((C10)=3,1,IF((C10)=0,1,))))))+IF(ISBLANK(D10),0,IF((D10)="NA",0,IF((D10)="Not Used",-10,IF((D10)=1,1,IF((D10)=2,1,IF((D10)=3,1,IF((D10)=0,1,))))))+IF(ISBLANK(E10),0,IF((E10)="NA",0,IF((E10)="Not Used",-10,IF((E10)=1,1,IF((E10)=2,1,IF((E10)=3,1,IF((E10)=0,1,))))))+IF(ISBLANK(F10),0,IF((F10)="NA",0,IF((F10)="Not Used",-10,IF((F10)=1,1,IF((F10)=2,1,IF((F10)=3,1,IF((F10)=0,1,))))))+IF(ISBLANK(G10),0,IF((G10)="NA",0,IF((G10)="Not Used",-10,IF((G10)=1,1,IF((G10)=2,1,IF((G10)=3,1,IF((G10)=0,1,))))))+IF(ISBLANK(H10),0,IF((H10)="NA",0,IF((H10)="Not Used",-10,IF((H10)=1,1,IF((H10)=2,1,IF((H10)=3,1,IF((H10)=0,1,))))))))))))))</f>
        <v>7</v>
      </c>
    </row>
    <row r="11" spans="1:13" ht="24" customHeight="1" x14ac:dyDescent="0.35">
      <c r="A11" s="10" t="s">
        <v>36</v>
      </c>
      <c r="B11" s="11">
        <v>3</v>
      </c>
      <c r="C11" s="25">
        <v>2</v>
      </c>
      <c r="D11" s="11">
        <v>3</v>
      </c>
      <c r="E11" s="11">
        <v>3</v>
      </c>
      <c r="F11" s="14">
        <v>1</v>
      </c>
      <c r="G11" s="14">
        <v>1</v>
      </c>
      <c r="H11" s="25">
        <v>2</v>
      </c>
      <c r="I11" s="12">
        <f>SUM(B11:H11)</f>
        <v>15</v>
      </c>
      <c r="J11" s="12">
        <v>7</v>
      </c>
      <c r="K11" s="13">
        <f>SUM(J11/7)</f>
        <v>1</v>
      </c>
      <c r="L11" s="12">
        <v>600</v>
      </c>
      <c r="M11" s="12">
        <f>IF(ISBLANK(B11),0,IF((B11)="NA",0,IF((B11)="Not Used",-10,IF((B11)=1,1,IF((B11)=2,1,IF((B11)=3,1,IF((B11)=0,1,)))))+IF(ISBLANK(C11),0,IF((C11)="NA",0,IF((C11)="Not Used",-10,IF((C11)=1,1,IF((C11)=2,1,IF((C11)=3,1,IF((C11)=0,1,))))))+IF(ISBLANK(D11),0,IF((D11)="NA",0,IF((D11)="Not Used",-10,IF((D11)=1,1,IF((D11)=2,1,IF((D11)=3,1,IF((D11)=0,1,))))))+IF(ISBLANK(E11),0,IF((E11)="NA",0,IF((E11)="Not Used",-10,IF((E11)=1,1,IF((E11)=2,1,IF((E11)=3,1,IF((E11)=0,1,))))))+IF(ISBLANK(F11),0,IF((F11)="NA",0,IF((F11)="Not Used",-10,IF((F11)=1,1,IF((F11)=2,1,IF((F11)=3,1,IF((F11)=0,1,))))))+IF(ISBLANK(G11),0,IF((G11)="NA",0,IF((G11)="Not Used",-10,IF((G11)=1,1,IF((G11)=2,1,IF((G11)=3,1,IF((G11)=0,1,))))))+IF(ISBLANK(H11),0,IF((H11)="NA",0,IF((H11)="Not Used",-10,IF((H11)=1,1,IF((H11)=2,1,IF((H11)=3,1,IF((H11)=0,1,))))))))))))))</f>
        <v>7</v>
      </c>
    </row>
    <row r="12" spans="1:13" ht="24" customHeight="1" x14ac:dyDescent="0.35">
      <c r="A12" s="10" t="s">
        <v>13</v>
      </c>
      <c r="B12" s="36" t="s">
        <v>16</v>
      </c>
      <c r="C12" s="25">
        <v>2</v>
      </c>
      <c r="D12" s="11">
        <v>3</v>
      </c>
      <c r="E12" s="25">
        <v>2</v>
      </c>
      <c r="F12" s="25">
        <v>2</v>
      </c>
      <c r="G12" s="11">
        <v>3</v>
      </c>
      <c r="H12" s="11">
        <v>3</v>
      </c>
      <c r="I12" s="12">
        <v>15</v>
      </c>
      <c r="J12" s="12">
        <v>6</v>
      </c>
      <c r="K12" s="13">
        <v>1</v>
      </c>
      <c r="L12" s="12">
        <v>581</v>
      </c>
      <c r="M12" s="12">
        <v>6</v>
      </c>
    </row>
    <row r="13" spans="1:13" ht="24" customHeight="1" x14ac:dyDescent="0.35">
      <c r="A13" s="10" t="s">
        <v>19</v>
      </c>
      <c r="B13" s="25">
        <v>2</v>
      </c>
      <c r="C13" s="25">
        <v>2</v>
      </c>
      <c r="D13" s="11">
        <v>3</v>
      </c>
      <c r="E13" s="14">
        <v>1</v>
      </c>
      <c r="F13" s="11">
        <v>3</v>
      </c>
      <c r="G13" s="14">
        <v>1</v>
      </c>
      <c r="H13" s="11">
        <v>3</v>
      </c>
      <c r="I13" s="12">
        <v>15</v>
      </c>
      <c r="J13" s="12">
        <v>7</v>
      </c>
      <c r="K13" s="13">
        <v>1</v>
      </c>
      <c r="L13" s="12">
        <v>526</v>
      </c>
      <c r="M13" s="12">
        <v>7</v>
      </c>
    </row>
    <row r="14" spans="1:13" ht="24" customHeight="1" x14ac:dyDescent="0.35">
      <c r="A14" s="10" t="s">
        <v>22</v>
      </c>
      <c r="B14" s="25">
        <v>2</v>
      </c>
      <c r="C14" s="25">
        <v>2</v>
      </c>
      <c r="D14" s="11">
        <v>3</v>
      </c>
      <c r="E14" s="14">
        <v>1</v>
      </c>
      <c r="F14" s="11">
        <v>3</v>
      </c>
      <c r="G14" s="25">
        <v>2</v>
      </c>
      <c r="H14" s="25">
        <v>2</v>
      </c>
      <c r="I14" s="12">
        <v>15</v>
      </c>
      <c r="J14" s="12">
        <v>7</v>
      </c>
      <c r="K14" s="13">
        <v>1</v>
      </c>
      <c r="L14" s="12">
        <v>505</v>
      </c>
      <c r="M14" s="12">
        <v>7</v>
      </c>
    </row>
    <row r="15" spans="1:13" ht="24" customHeight="1" x14ac:dyDescent="0.35">
      <c r="A15" s="10" t="s">
        <v>32</v>
      </c>
      <c r="B15" s="14">
        <v>1</v>
      </c>
      <c r="C15" s="14">
        <v>1</v>
      </c>
      <c r="D15" s="25">
        <v>2</v>
      </c>
      <c r="E15" s="11">
        <v>3</v>
      </c>
      <c r="F15" s="11">
        <v>3</v>
      </c>
      <c r="G15" s="11">
        <v>3</v>
      </c>
      <c r="H15" s="25">
        <v>2</v>
      </c>
      <c r="I15" s="12">
        <f>SUM(B15:H15)</f>
        <v>15</v>
      </c>
      <c r="J15" s="12">
        <v>7</v>
      </c>
      <c r="K15" s="13">
        <f>SUM(J15/7)</f>
        <v>1</v>
      </c>
      <c r="L15" s="12">
        <v>503</v>
      </c>
      <c r="M15" s="12">
        <f>IF(ISBLANK(B15),0,IF((B15)="NA",0,IF((B15)="Not Used",-10,IF((B15)=1,1,IF((B15)=2,1,IF((B15)=3,1,IF((B15)=0,1,)))))+IF(ISBLANK(C15),0,IF((C15)="NA",0,IF((C15)="Not Used",-10,IF((C15)=1,1,IF((C15)=2,1,IF((C15)=3,1,IF((C15)=0,1,))))))+IF(ISBLANK(D15),0,IF((D15)="NA",0,IF((D15)="Not Used",-10,IF((D15)=1,1,IF((D15)=2,1,IF((D15)=3,1,IF((D15)=0,1,))))))+IF(ISBLANK(E15),0,IF((E15)="NA",0,IF((E15)="Not Used",-10,IF((E15)=1,1,IF((E15)=2,1,IF((E15)=3,1,IF((E15)=0,1,))))))+IF(ISBLANK(F15),0,IF((F15)="NA",0,IF((F15)="Not Used",-10,IF((F15)=1,1,IF((F15)=2,1,IF((F15)=3,1,IF((F15)=0,1,))))))+IF(ISBLANK(G15),0,IF((G15)="NA",0,IF((G15)="Not Used",-10,IF((G15)=1,1,IF((G15)=2,1,IF((G15)=3,1,IF((G15)=0,1,))))))+IF(ISBLANK(H15),0,IF((H15)="NA",0,IF((H15)="Not Used",-10,IF((H15)=1,1,IF((H15)=2,1,IF((H15)=3,1,IF((H15)=0,1,))))))))))))))</f>
        <v>7</v>
      </c>
    </row>
    <row r="16" spans="1:13" ht="24" customHeight="1" x14ac:dyDescent="0.35">
      <c r="A16" s="10" t="s">
        <v>15</v>
      </c>
      <c r="B16" s="14">
        <v>1</v>
      </c>
      <c r="C16" s="11">
        <v>3</v>
      </c>
      <c r="D16" s="25">
        <v>2</v>
      </c>
      <c r="E16" s="14">
        <v>1</v>
      </c>
      <c r="F16" s="25">
        <v>2</v>
      </c>
      <c r="G16" s="25">
        <v>2</v>
      </c>
      <c r="H16" s="11">
        <v>3</v>
      </c>
      <c r="I16" s="12">
        <v>14</v>
      </c>
      <c r="J16" s="12">
        <v>7</v>
      </c>
      <c r="K16" s="13">
        <v>1</v>
      </c>
      <c r="L16" s="12">
        <v>498</v>
      </c>
      <c r="M16" s="12">
        <v>7</v>
      </c>
    </row>
    <row r="17" spans="1:13" ht="24" customHeight="1" x14ac:dyDescent="0.35">
      <c r="A17" s="10" t="s">
        <v>45</v>
      </c>
      <c r="B17" s="14">
        <v>1</v>
      </c>
      <c r="C17" s="25">
        <v>2</v>
      </c>
      <c r="D17" s="25">
        <v>2</v>
      </c>
      <c r="E17" s="25">
        <v>2</v>
      </c>
      <c r="F17" s="25">
        <v>2</v>
      </c>
      <c r="G17" s="14">
        <v>1</v>
      </c>
      <c r="H17" s="11">
        <v>3</v>
      </c>
      <c r="I17" s="12">
        <v>13</v>
      </c>
      <c r="J17" s="12">
        <v>7</v>
      </c>
      <c r="K17" s="13">
        <v>1</v>
      </c>
      <c r="L17" s="12">
        <v>465</v>
      </c>
      <c r="M17" s="12">
        <v>7</v>
      </c>
    </row>
    <row r="18" spans="1:13" ht="24" customHeight="1" x14ac:dyDescent="0.35">
      <c r="A18" s="10" t="s">
        <v>21</v>
      </c>
      <c r="B18" s="25">
        <v>2</v>
      </c>
      <c r="C18" s="14">
        <v>1</v>
      </c>
      <c r="D18" s="25">
        <v>2</v>
      </c>
      <c r="E18" s="16">
        <v>0</v>
      </c>
      <c r="F18" s="11">
        <v>3</v>
      </c>
      <c r="G18" s="25">
        <v>2</v>
      </c>
      <c r="H18" s="25">
        <v>2</v>
      </c>
      <c r="I18" s="12">
        <v>12</v>
      </c>
      <c r="J18" s="12">
        <v>7</v>
      </c>
      <c r="K18" s="13">
        <v>1</v>
      </c>
      <c r="L18" s="12">
        <v>472</v>
      </c>
      <c r="M18" s="12">
        <v>7</v>
      </c>
    </row>
    <row r="19" spans="1:13" ht="24" customHeight="1" x14ac:dyDescent="0.35">
      <c r="A19" s="10" t="s">
        <v>14</v>
      </c>
      <c r="B19" s="14">
        <v>1</v>
      </c>
      <c r="C19" s="25">
        <v>2</v>
      </c>
      <c r="D19" s="11">
        <v>3</v>
      </c>
      <c r="E19" s="16">
        <v>0</v>
      </c>
      <c r="F19" s="25">
        <v>2</v>
      </c>
      <c r="G19" s="25">
        <v>2</v>
      </c>
      <c r="H19" s="25">
        <v>2</v>
      </c>
      <c r="I19" s="12">
        <v>12</v>
      </c>
      <c r="J19" s="12">
        <v>7</v>
      </c>
      <c r="K19" s="13">
        <v>1</v>
      </c>
      <c r="L19" s="12">
        <v>464</v>
      </c>
      <c r="M19" s="12">
        <v>7</v>
      </c>
    </row>
    <row r="20" spans="1:13" ht="24" customHeight="1" x14ac:dyDescent="0.35">
      <c r="A20" s="10" t="s">
        <v>41</v>
      </c>
      <c r="B20" s="14">
        <v>1</v>
      </c>
      <c r="C20" s="14">
        <v>1</v>
      </c>
      <c r="D20" s="11">
        <v>3</v>
      </c>
      <c r="E20" s="14">
        <v>1</v>
      </c>
      <c r="F20" s="25">
        <v>2</v>
      </c>
      <c r="G20" s="25">
        <v>2</v>
      </c>
      <c r="H20" s="25">
        <v>2</v>
      </c>
      <c r="I20" s="12">
        <v>12</v>
      </c>
      <c r="J20" s="12">
        <v>7</v>
      </c>
      <c r="K20" s="13">
        <v>1</v>
      </c>
      <c r="L20" s="12">
        <v>463</v>
      </c>
      <c r="M20" s="12">
        <v>7</v>
      </c>
    </row>
    <row r="21" spans="1:13" ht="24" customHeight="1" x14ac:dyDescent="0.35">
      <c r="A21" s="10" t="s">
        <v>28</v>
      </c>
      <c r="B21" s="16">
        <v>0</v>
      </c>
      <c r="C21" s="25">
        <v>2</v>
      </c>
      <c r="D21" s="11">
        <v>3</v>
      </c>
      <c r="E21" s="25">
        <v>2</v>
      </c>
      <c r="F21" s="14">
        <v>1</v>
      </c>
      <c r="G21" s="25">
        <v>2</v>
      </c>
      <c r="H21" s="25">
        <v>2</v>
      </c>
      <c r="I21" s="12">
        <v>12</v>
      </c>
      <c r="J21" s="12">
        <v>7</v>
      </c>
      <c r="K21" s="13">
        <v>1</v>
      </c>
      <c r="L21" s="12">
        <v>404</v>
      </c>
      <c r="M21" s="12">
        <v>7</v>
      </c>
    </row>
    <row r="22" spans="1:13" ht="24" customHeight="1" x14ac:dyDescent="0.35">
      <c r="A22" s="10" t="s">
        <v>23</v>
      </c>
      <c r="B22" s="25">
        <v>2</v>
      </c>
      <c r="C22" s="16">
        <v>0</v>
      </c>
      <c r="D22" s="25">
        <v>2</v>
      </c>
      <c r="E22" s="14">
        <v>1</v>
      </c>
      <c r="F22" s="11">
        <v>3</v>
      </c>
      <c r="G22" s="16">
        <v>0</v>
      </c>
      <c r="H22" s="11">
        <v>3</v>
      </c>
      <c r="I22" s="12">
        <v>11</v>
      </c>
      <c r="J22" s="12">
        <v>7</v>
      </c>
      <c r="K22" s="13">
        <v>1</v>
      </c>
      <c r="L22" s="12">
        <v>446</v>
      </c>
      <c r="M22" s="12">
        <v>7</v>
      </c>
    </row>
    <row r="23" spans="1:13" ht="24" customHeight="1" x14ac:dyDescent="0.35">
      <c r="A23" s="10" t="s">
        <v>29</v>
      </c>
      <c r="B23" s="14">
        <v>1</v>
      </c>
      <c r="C23" s="16">
        <v>0</v>
      </c>
      <c r="D23" s="25">
        <v>2</v>
      </c>
      <c r="E23" s="11">
        <v>3</v>
      </c>
      <c r="F23" s="25">
        <v>2</v>
      </c>
      <c r="G23" s="11">
        <v>3</v>
      </c>
      <c r="H23" s="16">
        <v>0</v>
      </c>
      <c r="I23" s="12">
        <f>SUM(B23:H23)</f>
        <v>11</v>
      </c>
      <c r="J23" s="12">
        <v>7</v>
      </c>
      <c r="K23" s="13">
        <f>SUM(J23/7)</f>
        <v>1</v>
      </c>
      <c r="L23" s="12">
        <v>442</v>
      </c>
      <c r="M23" s="12">
        <f>IF(ISBLANK(B23),0,IF((B23)="NA",0,IF((B23)="Not Used",-10,IF((B23)=1,1,IF((B23)=2,1,IF((B23)=3,1,IF((B23)=0,1,)))))+IF(ISBLANK(C23),0,IF((C23)="NA",0,IF((C23)="Not Used",-10,IF((C23)=1,1,IF((C23)=2,1,IF((C23)=3,1,IF((C23)=0,1,))))))+IF(ISBLANK(D23),0,IF((D23)="NA",0,IF((D23)="Not Used",-10,IF((D23)=1,1,IF((D23)=2,1,IF((D23)=3,1,IF((D23)=0,1,))))))+IF(ISBLANK(E23),0,IF((E23)="NA",0,IF((E23)="Not Used",-10,IF((E23)=1,1,IF((E23)=2,1,IF((E23)=3,1,IF((E23)=0,1,))))))+IF(ISBLANK(F23),0,IF((F23)="NA",0,IF((F23)="Not Used",-10,IF((F23)=1,1,IF((F23)=2,1,IF((F23)=3,1,IF((F23)=0,1,))))))+IF(ISBLANK(G23),0,IF((G23)="NA",0,IF((G23)="Not Used",-10,IF((G23)=1,1,IF((G23)=2,1,IF((G23)=3,1,IF((G23)=0,1,))))))+IF(ISBLANK(H23),0,IF((H23)="NA",0,IF((H23)="Not Used",-10,IF((H23)=1,1,IF((H23)=2,1,IF((H23)=3,1,IF((H23)=0,1,))))))))))))))</f>
        <v>7</v>
      </c>
    </row>
    <row r="24" spans="1:13" ht="24" customHeight="1" x14ac:dyDescent="0.35">
      <c r="A24" s="10" t="s">
        <v>40</v>
      </c>
      <c r="B24" s="14">
        <v>1</v>
      </c>
      <c r="C24" s="25">
        <v>2</v>
      </c>
      <c r="D24" s="25">
        <v>2</v>
      </c>
      <c r="E24" s="16">
        <v>0</v>
      </c>
      <c r="F24" s="14">
        <v>1</v>
      </c>
      <c r="G24" s="25">
        <v>2</v>
      </c>
      <c r="H24" s="11">
        <v>3</v>
      </c>
      <c r="I24" s="12">
        <v>11</v>
      </c>
      <c r="J24" s="12">
        <v>7</v>
      </c>
      <c r="K24" s="13">
        <v>1</v>
      </c>
      <c r="L24" s="12">
        <v>442</v>
      </c>
      <c r="M24" s="12">
        <v>7</v>
      </c>
    </row>
    <row r="25" spans="1:13" ht="24" customHeight="1" x14ac:dyDescent="0.35">
      <c r="A25" s="10" t="s">
        <v>33</v>
      </c>
      <c r="B25" s="14">
        <v>1</v>
      </c>
      <c r="C25" s="25">
        <v>2</v>
      </c>
      <c r="D25" s="25">
        <v>2</v>
      </c>
      <c r="E25" s="25">
        <v>2</v>
      </c>
      <c r="F25" s="14">
        <v>1</v>
      </c>
      <c r="G25" s="11">
        <v>3</v>
      </c>
      <c r="H25" s="16">
        <v>0</v>
      </c>
      <c r="I25" s="12">
        <f>SUM(B25:H25)</f>
        <v>11</v>
      </c>
      <c r="J25" s="12">
        <v>7</v>
      </c>
      <c r="K25" s="13">
        <f>SUM(J25/7)</f>
        <v>1</v>
      </c>
      <c r="L25" s="12">
        <v>430</v>
      </c>
      <c r="M25" s="12">
        <f>IF(ISBLANK(B25),0,IF((B25)="NA",0,IF((B25)="Not Used",-10,IF((B25)=1,1,IF((B25)=2,1,IF((B25)=3,1,IF((B25)=0,1,)))))+IF(ISBLANK(C25),0,IF((C25)="NA",0,IF((C25)="Not Used",-10,IF((C25)=1,1,IF((C25)=2,1,IF((C25)=3,1,IF((C25)=0,1,))))))+IF(ISBLANK(D25),0,IF((D25)="NA",0,IF((D25)="Not Used",-10,IF((D25)=1,1,IF((D25)=2,1,IF((D25)=3,1,IF((D25)=0,1,))))))+IF(ISBLANK(E25),0,IF((E25)="NA",0,IF((E25)="Not Used",-10,IF((E25)=1,1,IF((E25)=2,1,IF((E25)=3,1,IF((E25)=0,1,))))))+IF(ISBLANK(F25),0,IF((F25)="NA",0,IF((F25)="Not Used",-10,IF((F25)=1,1,IF((F25)=2,1,IF((F25)=3,1,IF((F25)=0,1,))))))+IF(ISBLANK(G25),0,IF((G25)="NA",0,IF((G25)="Not Used",-10,IF((G25)=1,1,IF((G25)=2,1,IF((G25)=3,1,IF((G25)=0,1,))))))+IF(ISBLANK(H25),0,IF((H25)="NA",0,IF((H25)="Not Used",-10,IF((H25)=1,1,IF((H25)=2,1,IF((H25)=3,1,IF((H25)=0,1,))))))))))))))</f>
        <v>7</v>
      </c>
    </row>
    <row r="26" spans="1:13" ht="24" customHeight="1" x14ac:dyDescent="0.35">
      <c r="A26" s="10" t="s">
        <v>20</v>
      </c>
      <c r="B26" s="16">
        <v>0</v>
      </c>
      <c r="C26" s="25">
        <v>2</v>
      </c>
      <c r="D26" s="25">
        <v>2</v>
      </c>
      <c r="E26" s="16">
        <v>0</v>
      </c>
      <c r="F26" s="14">
        <v>1</v>
      </c>
      <c r="G26" s="16">
        <v>0</v>
      </c>
      <c r="H26" s="11">
        <v>3</v>
      </c>
      <c r="I26" s="12">
        <v>8</v>
      </c>
      <c r="J26" s="12">
        <v>7</v>
      </c>
      <c r="K26" s="13">
        <v>1</v>
      </c>
      <c r="L26" s="12">
        <v>447</v>
      </c>
      <c r="M26" s="12">
        <v>7</v>
      </c>
    </row>
    <row r="27" spans="1:13" ht="24" customHeight="1" x14ac:dyDescent="0.35">
      <c r="A27" s="10" t="s">
        <v>27</v>
      </c>
      <c r="B27" s="16">
        <v>0</v>
      </c>
      <c r="C27" s="16">
        <v>0</v>
      </c>
      <c r="D27" s="25">
        <v>2</v>
      </c>
      <c r="E27" s="16">
        <v>0</v>
      </c>
      <c r="F27" s="14">
        <v>1</v>
      </c>
      <c r="G27" s="25">
        <v>2</v>
      </c>
      <c r="H27" s="25">
        <v>2</v>
      </c>
      <c r="I27" s="12">
        <v>7</v>
      </c>
      <c r="J27" s="12">
        <v>7</v>
      </c>
      <c r="K27" s="13">
        <v>1</v>
      </c>
      <c r="L27" s="12">
        <v>307</v>
      </c>
      <c r="M27" s="12">
        <v>7</v>
      </c>
    </row>
    <row r="28" spans="1:13" ht="24" customHeight="1" x14ac:dyDescent="0.35">
      <c r="A28" s="10" t="s">
        <v>46</v>
      </c>
      <c r="B28" s="14">
        <v>1</v>
      </c>
      <c r="C28" s="14">
        <v>1</v>
      </c>
      <c r="D28" s="14">
        <v>1</v>
      </c>
      <c r="E28" s="14">
        <v>1</v>
      </c>
      <c r="F28" s="16">
        <v>0</v>
      </c>
      <c r="G28" s="16">
        <v>0</v>
      </c>
      <c r="H28" s="25">
        <v>2</v>
      </c>
      <c r="I28" s="12">
        <v>6</v>
      </c>
      <c r="J28" s="12">
        <v>7</v>
      </c>
      <c r="K28" s="13">
        <v>1</v>
      </c>
      <c r="L28" s="12">
        <v>332</v>
      </c>
      <c r="M28" s="12">
        <v>7</v>
      </c>
    </row>
    <row r="29" spans="1:13" ht="24" customHeight="1" x14ac:dyDescent="0.35">
      <c r="A29" s="10" t="s">
        <v>31</v>
      </c>
      <c r="B29" s="16">
        <v>0</v>
      </c>
      <c r="C29" s="11">
        <v>3</v>
      </c>
      <c r="D29" s="36" t="s">
        <v>16</v>
      </c>
      <c r="E29" s="36" t="s">
        <v>16</v>
      </c>
      <c r="F29" s="36" t="s">
        <v>16</v>
      </c>
      <c r="G29" s="36" t="s">
        <v>16</v>
      </c>
      <c r="H29" s="36" t="s">
        <v>16</v>
      </c>
      <c r="I29" s="12">
        <v>3</v>
      </c>
      <c r="J29" s="12">
        <v>2</v>
      </c>
      <c r="K29" s="13">
        <v>1</v>
      </c>
      <c r="L29" s="12">
        <v>142</v>
      </c>
      <c r="M29" s="12">
        <v>2</v>
      </c>
    </row>
    <row r="30" spans="1:13" ht="24" customHeight="1" x14ac:dyDescent="0.35">
      <c r="A30" s="10" t="s">
        <v>35</v>
      </c>
      <c r="B30" s="16">
        <v>0</v>
      </c>
      <c r="C30" s="11">
        <v>3</v>
      </c>
      <c r="D30" s="36" t="s">
        <v>16</v>
      </c>
      <c r="E30" s="36" t="s">
        <v>16</v>
      </c>
      <c r="F30" s="36" t="s">
        <v>16</v>
      </c>
      <c r="G30" s="36" t="s">
        <v>16</v>
      </c>
      <c r="H30" s="36" t="s">
        <v>16</v>
      </c>
      <c r="I30" s="12">
        <v>3</v>
      </c>
      <c r="J30" s="12">
        <v>2</v>
      </c>
      <c r="K30" s="13">
        <v>1</v>
      </c>
      <c r="L30" s="12">
        <v>141</v>
      </c>
      <c r="M30" s="12">
        <v>2</v>
      </c>
    </row>
    <row r="31" spans="1:13" ht="24" customHeight="1" x14ac:dyDescent="0.35">
      <c r="A31" s="10" t="s">
        <v>34</v>
      </c>
      <c r="B31" s="16">
        <v>0</v>
      </c>
      <c r="C31" s="11">
        <v>3</v>
      </c>
      <c r="D31" s="36" t="s">
        <v>16</v>
      </c>
      <c r="E31" s="36" t="s">
        <v>16</v>
      </c>
      <c r="F31" s="36" t="s">
        <v>16</v>
      </c>
      <c r="G31" s="36" t="s">
        <v>16</v>
      </c>
      <c r="H31" s="36" t="s">
        <v>16</v>
      </c>
      <c r="I31" s="12">
        <v>3</v>
      </c>
      <c r="J31" s="12">
        <v>2</v>
      </c>
      <c r="K31" s="13">
        <v>1</v>
      </c>
      <c r="L31" s="12">
        <v>133</v>
      </c>
      <c r="M31" s="12">
        <v>2</v>
      </c>
    </row>
    <row r="32" spans="1:13" ht="24" customHeight="1" x14ac:dyDescent="0.35">
      <c r="A32" s="10" t="s">
        <v>39</v>
      </c>
      <c r="B32" s="14">
        <v>1</v>
      </c>
      <c r="C32" s="36" t="s">
        <v>16</v>
      </c>
      <c r="D32" s="36" t="s">
        <v>16</v>
      </c>
      <c r="E32" s="36" t="s">
        <v>16</v>
      </c>
      <c r="F32" s="36" t="s">
        <v>16</v>
      </c>
      <c r="G32" s="36" t="s">
        <v>16</v>
      </c>
      <c r="H32" s="25">
        <v>2</v>
      </c>
      <c r="I32" s="12">
        <v>3</v>
      </c>
      <c r="J32" s="12">
        <v>2</v>
      </c>
      <c r="K32" s="13">
        <v>1</v>
      </c>
      <c r="L32" s="12">
        <v>105</v>
      </c>
      <c r="M32" s="12">
        <v>2</v>
      </c>
    </row>
    <row r="33" spans="1:14" ht="24" customHeight="1" x14ac:dyDescent="0.35">
      <c r="A33" s="10" t="s">
        <v>42</v>
      </c>
      <c r="B33" s="16">
        <v>0</v>
      </c>
      <c r="C33" s="36" t="s">
        <v>16</v>
      </c>
      <c r="D33" s="36" t="s">
        <v>16</v>
      </c>
      <c r="E33" s="36" t="s">
        <v>16</v>
      </c>
      <c r="F33" s="36" t="s">
        <v>16</v>
      </c>
      <c r="G33" s="36" t="s">
        <v>16</v>
      </c>
      <c r="H33" s="36" t="s">
        <v>16</v>
      </c>
      <c r="I33" s="12">
        <v>0</v>
      </c>
      <c r="J33" s="12">
        <v>1</v>
      </c>
      <c r="K33" s="13">
        <v>1</v>
      </c>
      <c r="L33" s="12">
        <v>32</v>
      </c>
      <c r="M33" s="12">
        <v>1</v>
      </c>
    </row>
    <row r="34" spans="1:14" ht="24" customHeight="1" x14ac:dyDescent="0.25">
      <c r="A34" s="17"/>
      <c r="B34" s="12">
        <f t="shared" ref="B34:J34" si="0">SUM(B6:B33)</f>
        <v>32</v>
      </c>
      <c r="C34" s="12">
        <f t="shared" si="0"/>
        <v>47</v>
      </c>
      <c r="D34" s="12">
        <f t="shared" si="0"/>
        <v>55</v>
      </c>
      <c r="E34" s="12">
        <f t="shared" si="0"/>
        <v>35</v>
      </c>
      <c r="F34" s="12">
        <f t="shared" si="0"/>
        <v>46</v>
      </c>
      <c r="G34" s="12">
        <f t="shared" si="0"/>
        <v>46</v>
      </c>
      <c r="H34" s="12">
        <f t="shared" si="0"/>
        <v>54</v>
      </c>
      <c r="I34" s="12">
        <f t="shared" si="0"/>
        <v>315</v>
      </c>
      <c r="J34" s="12">
        <f t="shared" si="0"/>
        <v>169</v>
      </c>
      <c r="K34" s="12"/>
      <c r="L34" s="12">
        <f>SUM(L6:L33)</f>
        <v>11926</v>
      </c>
      <c r="M34" s="12">
        <f>SUM(M6:M33)</f>
        <v>169</v>
      </c>
    </row>
    <row r="35" spans="1:14" ht="24" customHeight="1" x14ac:dyDescent="0.35">
      <c r="A35" s="18" t="s">
        <v>72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0"/>
      <c r="M35" s="20"/>
    </row>
    <row r="36" spans="1:14" ht="24" customHeight="1" x14ac:dyDescent="0.25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 ht="24" customHeight="1" x14ac:dyDescent="0.25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4" ht="24" customHeight="1" x14ac:dyDescent="0.25">
      <c r="A39" s="17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4" ht="24" customHeight="1" x14ac:dyDescent="0.25">
      <c r="A40" s="17"/>
      <c r="B40" s="20"/>
      <c r="C40" s="20"/>
      <c r="D40" s="20"/>
      <c r="E40" s="21"/>
      <c r="F40" s="21"/>
      <c r="G40" s="21"/>
      <c r="H40" s="21"/>
      <c r="I40" s="21"/>
      <c r="J40" s="21"/>
      <c r="K40" s="21"/>
      <c r="L40" s="21"/>
      <c r="M40" s="21"/>
    </row>
    <row r="41" spans="1:14" ht="24" customHeight="1" x14ac:dyDescent="0.25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 ht="16.5" customHeight="1" x14ac:dyDescent="0.25">
      <c r="A42" s="22"/>
      <c r="B42" s="23"/>
      <c r="C42" s="23"/>
      <c r="D42" s="23"/>
      <c r="E42" s="23"/>
      <c r="F42" s="24" t="s">
        <v>24</v>
      </c>
      <c r="G42" s="24"/>
      <c r="H42" s="24"/>
      <c r="I42" s="24"/>
      <c r="J42" s="24"/>
      <c r="K42" s="24"/>
      <c r="L42" s="23"/>
      <c r="M42" s="23"/>
    </row>
    <row r="43" spans="1:14" ht="12.75" customHeight="1" x14ac:dyDescent="0.2"/>
    <row r="44" spans="1:14" ht="12.75" customHeight="1" x14ac:dyDescent="0.2"/>
    <row r="45" spans="1:14" ht="12.75" customHeight="1" x14ac:dyDescent="0.2"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</row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sortState ref="A6:M33">
    <sortCondition descending="1" ref="I6:I33"/>
    <sortCondition descending="1" ref="L6:L33"/>
    <sortCondition ref="A6:A33"/>
  </sortState>
  <mergeCells count="2">
    <mergeCell ref="A2:M2"/>
    <mergeCell ref="B45:N45"/>
  </mergeCells>
  <pageMargins left="0.7" right="0.7" top="0.75" bottom="0.75" header="0" footer="0"/>
  <pageSetup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91"/>
  <sheetViews>
    <sheetView showGridLines="0" topLeftCell="A2" zoomScale="55" zoomScaleNormal="55" workbookViewId="0">
      <selection activeCell="G38" sqref="G3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36</v>
      </c>
      <c r="B6" s="11">
        <v>3</v>
      </c>
      <c r="C6" s="11">
        <v>3</v>
      </c>
      <c r="D6" s="25">
        <v>2</v>
      </c>
      <c r="E6" s="11">
        <v>3</v>
      </c>
      <c r="F6" s="11">
        <v>3</v>
      </c>
      <c r="G6" s="11">
        <v>3</v>
      </c>
      <c r="H6" s="11">
        <v>3</v>
      </c>
      <c r="I6" s="12">
        <f>SUM(B6:H6)</f>
        <v>20</v>
      </c>
      <c r="J6" s="12">
        <v>7</v>
      </c>
      <c r="K6" s="13">
        <f>SUM(J6/7)</f>
        <v>1</v>
      </c>
      <c r="L6" s="12">
        <v>684</v>
      </c>
      <c r="M6" s="12">
        <f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2" t="s">
        <v>37</v>
      </c>
      <c r="B7" s="25">
        <v>2</v>
      </c>
      <c r="C7" s="11">
        <v>3</v>
      </c>
      <c r="D7" s="11">
        <v>3</v>
      </c>
      <c r="E7" s="11">
        <v>3</v>
      </c>
      <c r="F7" s="11">
        <v>3</v>
      </c>
      <c r="G7" s="11">
        <v>3</v>
      </c>
      <c r="H7" s="11">
        <v>3</v>
      </c>
      <c r="I7" s="12">
        <f>SUM(B7:H7)</f>
        <v>20</v>
      </c>
      <c r="J7" s="12">
        <v>7</v>
      </c>
      <c r="K7" s="13">
        <f>SUM(J7/7)</f>
        <v>1</v>
      </c>
      <c r="L7" s="12">
        <v>654</v>
      </c>
      <c r="M7" s="12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</row>
    <row r="8" spans="1:13" ht="24" customHeight="1" x14ac:dyDescent="0.35">
      <c r="A8" s="42" t="s">
        <v>12</v>
      </c>
      <c r="B8" s="11">
        <v>3</v>
      </c>
      <c r="C8" s="11">
        <v>3</v>
      </c>
      <c r="D8" s="25">
        <v>2</v>
      </c>
      <c r="E8" s="11">
        <v>3</v>
      </c>
      <c r="F8" s="25">
        <v>2</v>
      </c>
      <c r="G8" s="11">
        <v>3</v>
      </c>
      <c r="H8" s="11">
        <v>3</v>
      </c>
      <c r="I8" s="12">
        <v>19</v>
      </c>
      <c r="J8" s="12">
        <v>7</v>
      </c>
      <c r="K8" s="13">
        <v>1</v>
      </c>
      <c r="L8" s="12">
        <v>683</v>
      </c>
      <c r="M8" s="12">
        <v>7</v>
      </c>
    </row>
    <row r="9" spans="1:13" ht="24" customHeight="1" x14ac:dyDescent="0.35">
      <c r="A9" s="42" t="s">
        <v>48</v>
      </c>
      <c r="B9" s="25">
        <v>2</v>
      </c>
      <c r="C9" s="11">
        <v>3</v>
      </c>
      <c r="D9" s="11">
        <v>3</v>
      </c>
      <c r="E9" s="11">
        <v>3</v>
      </c>
      <c r="F9" s="25">
        <v>2</v>
      </c>
      <c r="G9" s="11">
        <v>3</v>
      </c>
      <c r="H9" s="11">
        <v>3</v>
      </c>
      <c r="I9" s="12">
        <v>19</v>
      </c>
      <c r="J9" s="12">
        <v>7</v>
      </c>
      <c r="K9" s="13">
        <v>1</v>
      </c>
      <c r="L9" s="12">
        <v>639</v>
      </c>
      <c r="M9" s="12">
        <v>7</v>
      </c>
    </row>
    <row r="10" spans="1:13" ht="24" customHeight="1" x14ac:dyDescent="0.35">
      <c r="A10" s="42" t="s">
        <v>34</v>
      </c>
      <c r="B10" s="25">
        <v>2</v>
      </c>
      <c r="C10" s="11">
        <v>3</v>
      </c>
      <c r="D10" s="11">
        <v>3</v>
      </c>
      <c r="E10" s="14">
        <v>1</v>
      </c>
      <c r="F10" s="11">
        <v>3</v>
      </c>
      <c r="G10" s="11">
        <v>3</v>
      </c>
      <c r="H10" s="11">
        <v>3</v>
      </c>
      <c r="I10" s="12">
        <v>18</v>
      </c>
      <c r="J10" s="12">
        <v>7</v>
      </c>
      <c r="K10" s="13">
        <v>1</v>
      </c>
      <c r="L10" s="12">
        <v>631</v>
      </c>
      <c r="M10" s="12">
        <v>7</v>
      </c>
    </row>
    <row r="11" spans="1:13" ht="24" customHeight="1" x14ac:dyDescent="0.35">
      <c r="A11" s="42" t="s">
        <v>26</v>
      </c>
      <c r="B11" s="25">
        <v>2</v>
      </c>
      <c r="C11" s="11">
        <v>3</v>
      </c>
      <c r="D11" s="11">
        <v>3</v>
      </c>
      <c r="E11" s="25">
        <v>2</v>
      </c>
      <c r="F11" s="11">
        <v>3</v>
      </c>
      <c r="G11" s="25">
        <v>2</v>
      </c>
      <c r="H11" s="11">
        <v>3</v>
      </c>
      <c r="I11" s="12">
        <v>18</v>
      </c>
      <c r="J11" s="12">
        <v>7</v>
      </c>
      <c r="K11" s="13">
        <v>1</v>
      </c>
      <c r="L11" s="12">
        <v>594</v>
      </c>
      <c r="M11" s="12">
        <v>7</v>
      </c>
    </row>
    <row r="12" spans="1:13" ht="24" customHeight="1" x14ac:dyDescent="0.35">
      <c r="A12" s="42" t="s">
        <v>63</v>
      </c>
      <c r="B12" s="25">
        <v>2</v>
      </c>
      <c r="C12" s="25">
        <v>2</v>
      </c>
      <c r="D12" s="11">
        <v>3</v>
      </c>
      <c r="E12" s="25">
        <v>2</v>
      </c>
      <c r="F12" s="11">
        <v>3</v>
      </c>
      <c r="G12" s="11">
        <v>3</v>
      </c>
      <c r="H12" s="11">
        <v>3</v>
      </c>
      <c r="I12" s="12">
        <v>18</v>
      </c>
      <c r="J12" s="12">
        <v>7</v>
      </c>
      <c r="K12" s="13">
        <v>1</v>
      </c>
      <c r="L12" s="12">
        <v>580</v>
      </c>
      <c r="M12" s="12">
        <v>7</v>
      </c>
    </row>
    <row r="13" spans="1:13" ht="24" customHeight="1" x14ac:dyDescent="0.35">
      <c r="A13" s="42" t="s">
        <v>32</v>
      </c>
      <c r="B13" s="25">
        <v>2</v>
      </c>
      <c r="C13" s="11">
        <v>3</v>
      </c>
      <c r="D13" s="11">
        <v>3</v>
      </c>
      <c r="E13" s="14">
        <v>1</v>
      </c>
      <c r="F13" s="11">
        <v>3</v>
      </c>
      <c r="G13" s="25">
        <v>2</v>
      </c>
      <c r="H13" s="11">
        <v>3</v>
      </c>
      <c r="I13" s="12">
        <v>17</v>
      </c>
      <c r="J13" s="12">
        <v>7</v>
      </c>
      <c r="K13" s="13">
        <v>1</v>
      </c>
      <c r="L13" s="12">
        <v>607</v>
      </c>
      <c r="M13" s="12">
        <v>7</v>
      </c>
    </row>
    <row r="14" spans="1:13" ht="24" customHeight="1" x14ac:dyDescent="0.35">
      <c r="A14" s="42" t="s">
        <v>20</v>
      </c>
      <c r="B14" s="25">
        <v>2</v>
      </c>
      <c r="C14" s="25">
        <v>2</v>
      </c>
      <c r="D14" s="11">
        <v>3</v>
      </c>
      <c r="E14" s="25">
        <v>2</v>
      </c>
      <c r="F14" s="11">
        <v>3</v>
      </c>
      <c r="G14" s="11">
        <v>3</v>
      </c>
      <c r="H14" s="25">
        <v>2</v>
      </c>
      <c r="I14" s="12">
        <v>17</v>
      </c>
      <c r="J14" s="12">
        <v>7</v>
      </c>
      <c r="K14" s="13">
        <v>1</v>
      </c>
      <c r="L14" s="12">
        <v>551</v>
      </c>
      <c r="M14" s="12">
        <v>7</v>
      </c>
    </row>
    <row r="15" spans="1:13" ht="24" customHeight="1" x14ac:dyDescent="0.35">
      <c r="A15" s="42" t="s">
        <v>22</v>
      </c>
      <c r="B15" s="25">
        <v>2</v>
      </c>
      <c r="C15" s="25">
        <v>2</v>
      </c>
      <c r="D15" s="11">
        <v>3</v>
      </c>
      <c r="E15" s="11">
        <v>3</v>
      </c>
      <c r="F15" s="16">
        <v>0</v>
      </c>
      <c r="G15" s="11">
        <v>3</v>
      </c>
      <c r="H15" s="11">
        <v>3</v>
      </c>
      <c r="I15" s="12">
        <v>16</v>
      </c>
      <c r="J15" s="12">
        <v>7</v>
      </c>
      <c r="K15" s="13">
        <v>1</v>
      </c>
      <c r="L15" s="12">
        <v>552</v>
      </c>
      <c r="M15" s="12">
        <v>7</v>
      </c>
    </row>
    <row r="16" spans="1:13" ht="24" customHeight="1" x14ac:dyDescent="0.35">
      <c r="A16" s="42" t="s">
        <v>64</v>
      </c>
      <c r="B16" s="14">
        <v>1</v>
      </c>
      <c r="C16" s="25">
        <v>2</v>
      </c>
      <c r="D16" s="11">
        <v>3</v>
      </c>
      <c r="E16" s="14">
        <v>1</v>
      </c>
      <c r="F16" s="11">
        <v>3</v>
      </c>
      <c r="G16" s="11">
        <v>3</v>
      </c>
      <c r="H16" s="11">
        <v>3</v>
      </c>
      <c r="I16" s="12">
        <v>16</v>
      </c>
      <c r="J16" s="12">
        <v>7</v>
      </c>
      <c r="K16" s="13">
        <v>1</v>
      </c>
      <c r="L16" s="12">
        <v>541</v>
      </c>
      <c r="M16" s="12">
        <v>7</v>
      </c>
    </row>
    <row r="17" spans="1:13" ht="24" customHeight="1" x14ac:dyDescent="0.35">
      <c r="A17" s="42" t="s">
        <v>31</v>
      </c>
      <c r="B17" s="25">
        <v>2</v>
      </c>
      <c r="C17" s="25">
        <v>2</v>
      </c>
      <c r="D17" s="11">
        <v>3</v>
      </c>
      <c r="E17" s="16">
        <v>0</v>
      </c>
      <c r="F17" s="11">
        <v>3</v>
      </c>
      <c r="G17" s="25">
        <v>2</v>
      </c>
      <c r="H17" s="11">
        <v>3</v>
      </c>
      <c r="I17" s="12">
        <v>15</v>
      </c>
      <c r="J17" s="12">
        <v>7</v>
      </c>
      <c r="K17" s="13">
        <v>1</v>
      </c>
      <c r="L17" s="12">
        <v>575</v>
      </c>
      <c r="M17" s="12">
        <v>7</v>
      </c>
    </row>
    <row r="18" spans="1:13" ht="24" customHeight="1" x14ac:dyDescent="0.35">
      <c r="A18" s="42" t="s">
        <v>21</v>
      </c>
      <c r="B18" s="25">
        <v>2</v>
      </c>
      <c r="C18" s="16">
        <v>0</v>
      </c>
      <c r="D18" s="11">
        <v>3</v>
      </c>
      <c r="E18" s="11">
        <v>3</v>
      </c>
      <c r="F18" s="16">
        <v>0</v>
      </c>
      <c r="G18" s="11">
        <v>3</v>
      </c>
      <c r="H18" s="11">
        <v>3</v>
      </c>
      <c r="I18" s="12">
        <v>14</v>
      </c>
      <c r="J18" s="12">
        <v>7</v>
      </c>
      <c r="K18" s="13">
        <v>1</v>
      </c>
      <c r="L18" s="12">
        <v>553</v>
      </c>
      <c r="M18" s="12">
        <v>7</v>
      </c>
    </row>
    <row r="19" spans="1:13" ht="24" customHeight="1" x14ac:dyDescent="0.35">
      <c r="A19" s="42" t="s">
        <v>28</v>
      </c>
      <c r="B19" s="25">
        <v>2</v>
      </c>
      <c r="C19" s="16">
        <v>0</v>
      </c>
      <c r="D19" s="25">
        <v>2</v>
      </c>
      <c r="E19" s="25">
        <v>2</v>
      </c>
      <c r="F19" s="11">
        <v>3</v>
      </c>
      <c r="G19" s="25">
        <v>2</v>
      </c>
      <c r="H19" s="25">
        <v>2</v>
      </c>
      <c r="I19" s="12">
        <v>13</v>
      </c>
      <c r="J19" s="12">
        <v>7</v>
      </c>
      <c r="K19" s="13">
        <v>1</v>
      </c>
      <c r="L19" s="12">
        <v>524</v>
      </c>
      <c r="M19" s="12">
        <v>7</v>
      </c>
    </row>
    <row r="20" spans="1:13" ht="24" customHeight="1" x14ac:dyDescent="0.35">
      <c r="A20" s="42" t="s">
        <v>43</v>
      </c>
      <c r="B20" s="14">
        <v>1</v>
      </c>
      <c r="C20" s="36" t="s">
        <v>16</v>
      </c>
      <c r="D20" s="36" t="s">
        <v>16</v>
      </c>
      <c r="E20" s="11">
        <v>3</v>
      </c>
      <c r="F20" s="11">
        <v>3</v>
      </c>
      <c r="G20" s="11">
        <v>3</v>
      </c>
      <c r="H20" s="11">
        <v>3</v>
      </c>
      <c r="I20" s="12">
        <v>13</v>
      </c>
      <c r="J20" s="12">
        <v>5</v>
      </c>
      <c r="K20" s="13">
        <v>1</v>
      </c>
      <c r="L20" s="12">
        <v>448</v>
      </c>
      <c r="M20" s="12">
        <v>5</v>
      </c>
    </row>
    <row r="21" spans="1:13" ht="24" customHeight="1" x14ac:dyDescent="0.35">
      <c r="A21" s="42" t="s">
        <v>33</v>
      </c>
      <c r="B21" s="14">
        <v>1</v>
      </c>
      <c r="C21" s="14">
        <v>1</v>
      </c>
      <c r="D21" s="11">
        <v>3</v>
      </c>
      <c r="E21" s="16">
        <v>0</v>
      </c>
      <c r="F21" s="25">
        <v>2</v>
      </c>
      <c r="G21" s="25">
        <v>2</v>
      </c>
      <c r="H21" s="11">
        <v>3</v>
      </c>
      <c r="I21" s="12">
        <v>12</v>
      </c>
      <c r="J21" s="12">
        <v>7</v>
      </c>
      <c r="K21" s="13">
        <v>1</v>
      </c>
      <c r="L21" s="12">
        <v>495</v>
      </c>
      <c r="M21" s="12">
        <v>7</v>
      </c>
    </row>
    <row r="22" spans="1:13" ht="24" customHeight="1" x14ac:dyDescent="0.35">
      <c r="A22" s="42" t="s">
        <v>29</v>
      </c>
      <c r="B22" s="16">
        <v>0</v>
      </c>
      <c r="C22" s="16">
        <v>0</v>
      </c>
      <c r="D22" s="11">
        <v>3</v>
      </c>
      <c r="E22" s="14">
        <v>1</v>
      </c>
      <c r="F22" s="11">
        <v>3</v>
      </c>
      <c r="G22" s="25">
        <v>2</v>
      </c>
      <c r="H22" s="11">
        <v>3</v>
      </c>
      <c r="I22" s="12">
        <v>12</v>
      </c>
      <c r="J22" s="12">
        <v>7</v>
      </c>
      <c r="K22" s="13">
        <v>1</v>
      </c>
      <c r="L22" s="12">
        <v>494</v>
      </c>
      <c r="M22" s="12">
        <v>7</v>
      </c>
    </row>
    <row r="23" spans="1:13" ht="24" customHeight="1" x14ac:dyDescent="0.35">
      <c r="A23" s="42" t="s">
        <v>23</v>
      </c>
      <c r="B23" s="25">
        <v>2</v>
      </c>
      <c r="C23" s="14">
        <v>1</v>
      </c>
      <c r="D23" s="11">
        <v>3</v>
      </c>
      <c r="E23" s="14">
        <v>1</v>
      </c>
      <c r="F23" s="16">
        <v>0</v>
      </c>
      <c r="G23" s="11">
        <v>3</v>
      </c>
      <c r="H23" s="25">
        <v>2</v>
      </c>
      <c r="I23" s="12">
        <v>12</v>
      </c>
      <c r="J23" s="12">
        <v>7</v>
      </c>
      <c r="K23" s="13">
        <v>1</v>
      </c>
      <c r="L23" s="12">
        <v>472</v>
      </c>
      <c r="M23" s="12">
        <v>7</v>
      </c>
    </row>
    <row r="24" spans="1:13" ht="24" customHeight="1" x14ac:dyDescent="0.35">
      <c r="A24" s="42" t="s">
        <v>65</v>
      </c>
      <c r="B24" s="16">
        <v>0</v>
      </c>
      <c r="C24" s="11">
        <v>3</v>
      </c>
      <c r="D24" s="14">
        <v>1</v>
      </c>
      <c r="E24" s="25">
        <v>2</v>
      </c>
      <c r="F24" s="25">
        <v>2</v>
      </c>
      <c r="G24" s="25">
        <v>2</v>
      </c>
      <c r="H24" s="25">
        <v>2</v>
      </c>
      <c r="I24" s="12">
        <v>12</v>
      </c>
      <c r="J24" s="12">
        <v>7</v>
      </c>
      <c r="K24" s="13">
        <v>1</v>
      </c>
      <c r="L24" s="12">
        <v>470</v>
      </c>
      <c r="M24" s="12">
        <v>7</v>
      </c>
    </row>
    <row r="25" spans="1:13" ht="24" customHeight="1" x14ac:dyDescent="0.35">
      <c r="A25" s="42" t="s">
        <v>42</v>
      </c>
      <c r="B25" s="25">
        <v>2</v>
      </c>
      <c r="C25" s="14">
        <v>1</v>
      </c>
      <c r="D25" s="11">
        <v>3</v>
      </c>
      <c r="E25" s="14">
        <v>1</v>
      </c>
      <c r="F25" s="16">
        <v>0</v>
      </c>
      <c r="G25" s="25">
        <v>2</v>
      </c>
      <c r="H25" s="25">
        <v>2</v>
      </c>
      <c r="I25" s="12">
        <v>11</v>
      </c>
      <c r="J25" s="12">
        <v>7</v>
      </c>
      <c r="K25" s="13">
        <v>1</v>
      </c>
      <c r="L25" s="12">
        <v>486</v>
      </c>
      <c r="M25" s="12">
        <v>7</v>
      </c>
    </row>
    <row r="26" spans="1:13" ht="24" customHeight="1" x14ac:dyDescent="0.35">
      <c r="A26" s="42" t="s">
        <v>40</v>
      </c>
      <c r="B26" s="36" t="s">
        <v>16</v>
      </c>
      <c r="C26" s="25">
        <v>2</v>
      </c>
      <c r="D26" s="25">
        <v>2</v>
      </c>
      <c r="E26" s="25">
        <v>2</v>
      </c>
      <c r="F26" s="14">
        <v>1</v>
      </c>
      <c r="G26" s="14">
        <v>1</v>
      </c>
      <c r="H26" s="25">
        <v>2</v>
      </c>
      <c r="I26" s="12">
        <v>10</v>
      </c>
      <c r="J26" s="12">
        <v>6</v>
      </c>
      <c r="K26" s="13">
        <v>1</v>
      </c>
      <c r="L26" s="12">
        <v>337</v>
      </c>
      <c r="M26" s="12">
        <v>6</v>
      </c>
    </row>
    <row r="27" spans="1:13" ht="24" customHeight="1" x14ac:dyDescent="0.35">
      <c r="A27" s="42" t="s">
        <v>27</v>
      </c>
      <c r="B27" s="14">
        <v>1</v>
      </c>
      <c r="C27" s="14">
        <v>1</v>
      </c>
      <c r="D27" s="14">
        <v>1</v>
      </c>
      <c r="E27" s="25">
        <v>2</v>
      </c>
      <c r="F27" s="16">
        <v>0</v>
      </c>
      <c r="G27" s="14">
        <v>1</v>
      </c>
      <c r="H27" s="14">
        <v>1</v>
      </c>
      <c r="I27" s="12">
        <v>7</v>
      </c>
      <c r="J27" s="12">
        <v>7</v>
      </c>
      <c r="K27" s="13">
        <v>1</v>
      </c>
      <c r="L27" s="12">
        <v>324</v>
      </c>
      <c r="M27" s="12">
        <v>7</v>
      </c>
    </row>
    <row r="28" spans="1:13" ht="24" customHeight="1" x14ac:dyDescent="0.35">
      <c r="A28" s="42" t="s">
        <v>46</v>
      </c>
      <c r="B28" s="14">
        <v>1</v>
      </c>
      <c r="C28" s="14">
        <v>1</v>
      </c>
      <c r="D28" s="14">
        <v>1</v>
      </c>
      <c r="E28" s="25">
        <v>2</v>
      </c>
      <c r="F28" s="16">
        <v>0</v>
      </c>
      <c r="G28" s="16">
        <v>0</v>
      </c>
      <c r="H28" s="25">
        <v>2</v>
      </c>
      <c r="I28" s="12">
        <v>7</v>
      </c>
      <c r="J28" s="12">
        <v>7</v>
      </c>
      <c r="K28" s="13">
        <v>1</v>
      </c>
      <c r="L28" s="12">
        <v>310</v>
      </c>
      <c r="M28" s="12">
        <v>7</v>
      </c>
    </row>
    <row r="29" spans="1:13" ht="24" customHeight="1" x14ac:dyDescent="0.35">
      <c r="A29" s="42" t="s">
        <v>41</v>
      </c>
      <c r="B29" s="36" t="s">
        <v>16</v>
      </c>
      <c r="C29" s="36" t="s">
        <v>16</v>
      </c>
      <c r="D29" s="36" t="s">
        <v>16</v>
      </c>
      <c r="E29" s="14">
        <v>1</v>
      </c>
      <c r="F29" s="25">
        <v>2</v>
      </c>
      <c r="G29" s="25">
        <v>2</v>
      </c>
      <c r="H29" s="25">
        <v>2</v>
      </c>
      <c r="I29" s="12">
        <v>7</v>
      </c>
      <c r="J29" s="12">
        <v>4</v>
      </c>
      <c r="K29" s="13">
        <v>1</v>
      </c>
      <c r="L29" s="12">
        <v>256</v>
      </c>
      <c r="M29" s="12">
        <v>4</v>
      </c>
    </row>
    <row r="30" spans="1:13" ht="24" customHeight="1" x14ac:dyDescent="0.35">
      <c r="A30" s="42" t="s">
        <v>39</v>
      </c>
      <c r="B30" s="36" t="s">
        <v>16</v>
      </c>
      <c r="C30" s="36" t="s">
        <v>16</v>
      </c>
      <c r="D30" s="36" t="s">
        <v>16</v>
      </c>
      <c r="E30" s="36" t="s">
        <v>16</v>
      </c>
      <c r="F30" s="25">
        <v>2</v>
      </c>
      <c r="G30" s="25">
        <v>2</v>
      </c>
      <c r="H30" s="25">
        <v>2</v>
      </c>
      <c r="I30" s="12">
        <v>6</v>
      </c>
      <c r="J30" s="12">
        <v>3</v>
      </c>
      <c r="K30" s="13">
        <v>1</v>
      </c>
      <c r="L30" s="12">
        <v>210</v>
      </c>
      <c r="M30" s="12">
        <v>3</v>
      </c>
    </row>
    <row r="31" spans="1:13" ht="24" customHeight="1" x14ac:dyDescent="0.35">
      <c r="A31" s="42" t="s">
        <v>18</v>
      </c>
      <c r="B31" s="11">
        <v>3</v>
      </c>
      <c r="C31" s="11">
        <v>3</v>
      </c>
      <c r="D31" s="36" t="s">
        <v>16</v>
      </c>
      <c r="E31" s="36" t="s">
        <v>16</v>
      </c>
      <c r="F31" s="36" t="s">
        <v>16</v>
      </c>
      <c r="G31" s="36" t="s">
        <v>16</v>
      </c>
      <c r="H31" s="36" t="s">
        <v>16</v>
      </c>
      <c r="I31" s="12">
        <v>6</v>
      </c>
      <c r="J31" s="12">
        <v>2</v>
      </c>
      <c r="K31" s="13">
        <v>1</v>
      </c>
      <c r="L31" s="12">
        <v>200</v>
      </c>
      <c r="M31" s="12">
        <v>2</v>
      </c>
    </row>
    <row r="32" spans="1:13" ht="24" customHeight="1" x14ac:dyDescent="0.35">
      <c r="A32" s="42" t="s">
        <v>17</v>
      </c>
      <c r="B32" s="11">
        <v>3</v>
      </c>
      <c r="C32" s="16">
        <v>0</v>
      </c>
      <c r="D32" s="36" t="s">
        <v>16</v>
      </c>
      <c r="E32" s="36" t="s">
        <v>16</v>
      </c>
      <c r="F32" s="36" t="s">
        <v>16</v>
      </c>
      <c r="G32" s="36" t="s">
        <v>16</v>
      </c>
      <c r="H32" s="36" t="s">
        <v>16</v>
      </c>
      <c r="I32" s="12">
        <v>3</v>
      </c>
      <c r="J32" s="12">
        <v>2</v>
      </c>
      <c r="K32" s="13">
        <v>1</v>
      </c>
      <c r="L32" s="12">
        <v>145</v>
      </c>
      <c r="M32" s="12">
        <v>2</v>
      </c>
    </row>
    <row r="33" spans="1:14" ht="24" customHeight="1" x14ac:dyDescent="0.35">
      <c r="A33" s="42" t="s">
        <v>19</v>
      </c>
      <c r="B33" s="36" t="s">
        <v>16</v>
      </c>
      <c r="C33" s="14">
        <v>1</v>
      </c>
      <c r="D33" s="36" t="s">
        <v>16</v>
      </c>
      <c r="E33" s="36" t="s">
        <v>16</v>
      </c>
      <c r="F33" s="36" t="s">
        <v>16</v>
      </c>
      <c r="G33" s="36" t="s">
        <v>16</v>
      </c>
      <c r="H33" s="36" t="s">
        <v>16</v>
      </c>
      <c r="I33" s="12">
        <v>1</v>
      </c>
      <c r="J33" s="12">
        <v>1</v>
      </c>
      <c r="K33" s="13">
        <v>1</v>
      </c>
      <c r="L33" s="12">
        <v>49</v>
      </c>
      <c r="M33" s="12">
        <v>1</v>
      </c>
    </row>
    <row r="34" spans="1:14" ht="24" customHeight="1" x14ac:dyDescent="0.25">
      <c r="A34" s="17"/>
      <c r="B34" s="12">
        <f t="shared" ref="B34:J34" si="0">SUM(B6:B33)</f>
        <v>43</v>
      </c>
      <c r="C34" s="12">
        <f t="shared" si="0"/>
        <v>45</v>
      </c>
      <c r="D34" s="12">
        <f t="shared" si="0"/>
        <v>56</v>
      </c>
      <c r="E34" s="12">
        <f t="shared" si="0"/>
        <v>44</v>
      </c>
      <c r="F34" s="12">
        <f t="shared" si="0"/>
        <v>49</v>
      </c>
      <c r="G34" s="12">
        <f t="shared" si="0"/>
        <v>58</v>
      </c>
      <c r="H34" s="12">
        <f t="shared" si="0"/>
        <v>64</v>
      </c>
      <c r="I34" s="12">
        <f t="shared" si="0"/>
        <v>359</v>
      </c>
      <c r="J34" s="12">
        <f t="shared" si="0"/>
        <v>170</v>
      </c>
      <c r="K34" s="12"/>
      <c r="L34" s="12">
        <f>SUM(L6:L33)</f>
        <v>13064</v>
      </c>
      <c r="M34" s="12">
        <f>SUM(M6:M33)</f>
        <v>170</v>
      </c>
    </row>
    <row r="35" spans="1:14" ht="24" customHeight="1" x14ac:dyDescent="0.35">
      <c r="A35" s="18" t="s">
        <v>72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0"/>
      <c r="M35" s="20"/>
    </row>
    <row r="36" spans="1:14" ht="24" customHeight="1" x14ac:dyDescent="0.25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 ht="24" customHeight="1" x14ac:dyDescent="0.25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4" ht="24" customHeight="1" x14ac:dyDescent="0.25">
      <c r="A39" s="17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4" ht="24" customHeight="1" x14ac:dyDescent="0.25">
      <c r="A40" s="17"/>
      <c r="B40" s="20"/>
      <c r="C40" s="20"/>
      <c r="D40" s="20"/>
      <c r="E40" s="21"/>
      <c r="F40" s="21"/>
      <c r="G40" s="21"/>
      <c r="H40" s="21"/>
      <c r="I40" s="21"/>
      <c r="J40" s="21"/>
      <c r="K40" s="21"/>
      <c r="L40" s="21"/>
      <c r="M40" s="21"/>
    </row>
    <row r="41" spans="1:14" ht="24" customHeight="1" x14ac:dyDescent="0.25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 ht="16.5" customHeight="1" x14ac:dyDescent="0.25">
      <c r="A42" s="22"/>
      <c r="B42" s="23"/>
      <c r="C42" s="23"/>
      <c r="D42" s="23"/>
      <c r="E42" s="23"/>
      <c r="F42" s="24" t="s">
        <v>24</v>
      </c>
      <c r="G42" s="24"/>
      <c r="H42" s="24"/>
      <c r="I42" s="24"/>
      <c r="J42" s="24"/>
      <c r="K42" s="24"/>
      <c r="L42" s="23"/>
      <c r="M42" s="23"/>
    </row>
    <row r="43" spans="1:14" ht="12.75" customHeight="1" x14ac:dyDescent="0.2"/>
    <row r="44" spans="1:14" ht="12.75" customHeight="1" x14ac:dyDescent="0.2"/>
    <row r="45" spans="1:14" ht="12.75" customHeight="1" x14ac:dyDescent="0.2"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</row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sortState ref="A6:M33">
    <sortCondition descending="1" ref="I6:I33"/>
    <sortCondition descending="1" ref="L6:L33"/>
    <sortCondition ref="A6:A33"/>
  </sortState>
  <mergeCells count="2">
    <mergeCell ref="A2:M2"/>
    <mergeCell ref="B45:N45"/>
  </mergeCells>
  <pageMargins left="0.7" right="0.7" top="0.75" bottom="0.75" header="0" footer="0"/>
  <pageSetup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1"/>
  <sheetViews>
    <sheetView showGridLines="0" topLeftCell="A2" zoomScale="55" zoomScaleNormal="55" workbookViewId="0">
      <selection activeCell="H19" sqref="H1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62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37</v>
      </c>
      <c r="B6" s="25">
        <v>2</v>
      </c>
      <c r="C6" s="11">
        <v>3</v>
      </c>
      <c r="D6" s="11">
        <v>3</v>
      </c>
      <c r="E6" s="25">
        <v>2</v>
      </c>
      <c r="F6" s="11">
        <v>3</v>
      </c>
      <c r="G6" s="11">
        <v>3</v>
      </c>
      <c r="H6" s="11">
        <v>3</v>
      </c>
      <c r="I6" s="12">
        <f t="shared" ref="I6:I7" si="0">SUM(B6:H6)</f>
        <v>19</v>
      </c>
      <c r="J6" s="12">
        <v>7</v>
      </c>
      <c r="K6" s="13">
        <f t="shared" ref="K6:K7" si="1">SUM(J6/7)</f>
        <v>1</v>
      </c>
      <c r="L6" s="12">
        <v>696</v>
      </c>
      <c r="M6" s="12">
        <f t="shared" ref="M6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2" t="s">
        <v>36</v>
      </c>
      <c r="B7" s="11">
        <v>3</v>
      </c>
      <c r="C7" s="11">
        <v>3</v>
      </c>
      <c r="D7" s="11">
        <v>3</v>
      </c>
      <c r="E7" s="11">
        <v>3</v>
      </c>
      <c r="F7" s="11">
        <v>3</v>
      </c>
      <c r="G7" s="11">
        <v>3</v>
      </c>
      <c r="H7" s="11">
        <v>3</v>
      </c>
      <c r="I7" s="12">
        <f t="shared" si="0"/>
        <v>21</v>
      </c>
      <c r="J7" s="12">
        <v>7</v>
      </c>
      <c r="K7" s="13">
        <f t="shared" si="1"/>
        <v>1</v>
      </c>
      <c r="L7" s="12">
        <v>700</v>
      </c>
      <c r="M7" s="12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</row>
    <row r="8" spans="1:13" ht="24" customHeight="1" x14ac:dyDescent="0.35">
      <c r="A8" s="42" t="s">
        <v>26</v>
      </c>
      <c r="B8" s="11">
        <v>3</v>
      </c>
      <c r="C8" s="11">
        <v>3</v>
      </c>
      <c r="D8" s="25">
        <v>2</v>
      </c>
      <c r="E8" s="11">
        <v>3</v>
      </c>
      <c r="F8" s="11">
        <v>3</v>
      </c>
      <c r="G8" s="14">
        <v>1</v>
      </c>
      <c r="H8" s="14">
        <v>1</v>
      </c>
      <c r="I8" s="12">
        <v>16</v>
      </c>
      <c r="J8" s="12">
        <v>7</v>
      </c>
      <c r="K8" s="13">
        <v>1</v>
      </c>
      <c r="L8" s="12">
        <v>594</v>
      </c>
      <c r="M8" s="12">
        <v>7</v>
      </c>
    </row>
    <row r="9" spans="1:13" ht="24" customHeight="1" x14ac:dyDescent="0.35">
      <c r="A9" s="42" t="s">
        <v>22</v>
      </c>
      <c r="B9" s="36" t="s">
        <v>16</v>
      </c>
      <c r="C9" s="11">
        <v>3</v>
      </c>
      <c r="D9" s="11">
        <v>3</v>
      </c>
      <c r="E9" s="11">
        <v>3</v>
      </c>
      <c r="F9" s="11">
        <v>3</v>
      </c>
      <c r="G9" s="14">
        <v>1</v>
      </c>
      <c r="H9" s="11">
        <v>3</v>
      </c>
      <c r="I9" s="12">
        <v>16</v>
      </c>
      <c r="J9" s="12">
        <v>6</v>
      </c>
      <c r="K9" s="13">
        <v>1</v>
      </c>
      <c r="L9" s="12">
        <v>561</v>
      </c>
      <c r="M9" s="12">
        <v>6</v>
      </c>
    </row>
    <row r="10" spans="1:13" ht="24" customHeight="1" x14ac:dyDescent="0.35">
      <c r="A10" s="42" t="s">
        <v>31</v>
      </c>
      <c r="B10" s="36" t="s">
        <v>16</v>
      </c>
      <c r="C10" s="11">
        <v>3</v>
      </c>
      <c r="D10" s="25">
        <v>2</v>
      </c>
      <c r="E10" s="11">
        <v>3</v>
      </c>
      <c r="F10" s="11">
        <v>3</v>
      </c>
      <c r="G10" s="25">
        <v>2</v>
      </c>
      <c r="H10" s="11">
        <v>3</v>
      </c>
      <c r="I10" s="12">
        <v>16</v>
      </c>
      <c r="J10" s="12">
        <v>6</v>
      </c>
      <c r="K10" s="13">
        <v>1</v>
      </c>
      <c r="L10" s="12">
        <v>547</v>
      </c>
      <c r="M10" s="12">
        <v>6</v>
      </c>
    </row>
    <row r="11" spans="1:13" ht="24" customHeight="1" x14ac:dyDescent="0.35">
      <c r="A11" s="42" t="s">
        <v>32</v>
      </c>
      <c r="B11" s="11">
        <v>3</v>
      </c>
      <c r="C11" s="11">
        <v>3</v>
      </c>
      <c r="D11" s="25">
        <v>2</v>
      </c>
      <c r="E11" s="11">
        <v>3</v>
      </c>
      <c r="F11" s="25">
        <v>2</v>
      </c>
      <c r="G11" s="14">
        <v>1</v>
      </c>
      <c r="H11" s="25">
        <v>2</v>
      </c>
      <c r="I11" s="12">
        <v>16</v>
      </c>
      <c r="J11" s="12">
        <v>7</v>
      </c>
      <c r="K11" s="13">
        <v>1</v>
      </c>
      <c r="L11" s="12">
        <v>527</v>
      </c>
      <c r="M11" s="12">
        <v>7</v>
      </c>
    </row>
    <row r="12" spans="1:13" ht="24" customHeight="1" x14ac:dyDescent="0.35">
      <c r="A12" s="42" t="s">
        <v>33</v>
      </c>
      <c r="B12" s="25">
        <v>2</v>
      </c>
      <c r="C12" s="11">
        <v>3</v>
      </c>
      <c r="D12" s="25">
        <v>2</v>
      </c>
      <c r="E12" s="11">
        <v>3</v>
      </c>
      <c r="F12" s="11">
        <v>3</v>
      </c>
      <c r="G12" s="16">
        <v>0</v>
      </c>
      <c r="H12" s="25">
        <v>2</v>
      </c>
      <c r="I12" s="12">
        <v>15</v>
      </c>
      <c r="J12" s="12">
        <v>7</v>
      </c>
      <c r="K12" s="13">
        <v>1</v>
      </c>
      <c r="L12" s="12">
        <v>546</v>
      </c>
      <c r="M12" s="12">
        <v>7</v>
      </c>
    </row>
    <row r="13" spans="1:13" ht="24" customHeight="1" x14ac:dyDescent="0.35">
      <c r="A13" s="42" t="s">
        <v>29</v>
      </c>
      <c r="B13" s="25">
        <v>2</v>
      </c>
      <c r="C13" s="11">
        <v>3</v>
      </c>
      <c r="D13" s="25">
        <v>2</v>
      </c>
      <c r="E13" s="11">
        <v>3</v>
      </c>
      <c r="F13" s="25">
        <v>2</v>
      </c>
      <c r="G13" s="16">
        <v>0</v>
      </c>
      <c r="H13" s="14">
        <v>1</v>
      </c>
      <c r="I13" s="12">
        <v>13</v>
      </c>
      <c r="J13" s="12">
        <v>7</v>
      </c>
      <c r="K13" s="13">
        <v>1</v>
      </c>
      <c r="L13" s="12">
        <v>471</v>
      </c>
      <c r="M13" s="12">
        <v>7</v>
      </c>
    </row>
    <row r="14" spans="1:13" ht="24" customHeight="1" x14ac:dyDescent="0.35">
      <c r="A14" s="42" t="s">
        <v>19</v>
      </c>
      <c r="B14" s="36" t="s">
        <v>16</v>
      </c>
      <c r="C14" s="36" t="s">
        <v>16</v>
      </c>
      <c r="D14" s="36" t="s">
        <v>16</v>
      </c>
      <c r="E14" s="11">
        <v>3</v>
      </c>
      <c r="F14" s="25">
        <v>2</v>
      </c>
      <c r="G14" s="16">
        <v>0</v>
      </c>
      <c r="H14" s="25">
        <v>2</v>
      </c>
      <c r="I14" s="12">
        <v>7</v>
      </c>
      <c r="J14" s="12">
        <v>4</v>
      </c>
      <c r="K14" s="13">
        <v>1</v>
      </c>
      <c r="L14" s="12">
        <v>264</v>
      </c>
      <c r="M14" s="12">
        <v>4</v>
      </c>
    </row>
    <row r="15" spans="1:13" ht="24" customHeight="1" x14ac:dyDescent="0.35">
      <c r="A15" s="42" t="s">
        <v>12</v>
      </c>
      <c r="B15" s="25">
        <v>2</v>
      </c>
      <c r="C15" s="11">
        <v>3</v>
      </c>
      <c r="D15" s="11">
        <v>3</v>
      </c>
      <c r="E15" s="11">
        <v>3</v>
      </c>
      <c r="F15" s="11">
        <v>3</v>
      </c>
      <c r="G15" s="11">
        <v>3</v>
      </c>
      <c r="H15" s="11">
        <v>3</v>
      </c>
      <c r="I15" s="12">
        <v>20</v>
      </c>
      <c r="J15" s="12">
        <v>7</v>
      </c>
      <c r="K15" s="13">
        <v>1</v>
      </c>
      <c r="L15" s="12">
        <v>699</v>
      </c>
      <c r="M15" s="12">
        <v>7</v>
      </c>
    </row>
    <row r="16" spans="1:13" ht="24" customHeight="1" x14ac:dyDescent="0.35">
      <c r="A16" s="42" t="s">
        <v>21</v>
      </c>
      <c r="B16" s="11">
        <v>3</v>
      </c>
      <c r="C16" s="11">
        <v>3</v>
      </c>
      <c r="D16" s="11">
        <v>3</v>
      </c>
      <c r="E16" s="11">
        <v>3</v>
      </c>
      <c r="F16" s="11">
        <v>3</v>
      </c>
      <c r="G16" s="25">
        <v>2</v>
      </c>
      <c r="H16" s="11">
        <v>3</v>
      </c>
      <c r="I16" s="12">
        <v>20</v>
      </c>
      <c r="J16" s="12">
        <v>7</v>
      </c>
      <c r="K16" s="13">
        <v>1</v>
      </c>
      <c r="L16" s="12">
        <v>665</v>
      </c>
      <c r="M16" s="12">
        <v>7</v>
      </c>
    </row>
    <row r="17" spans="1:13" ht="24" customHeight="1" x14ac:dyDescent="0.35">
      <c r="A17" s="42" t="s">
        <v>13</v>
      </c>
      <c r="B17" s="25">
        <v>2</v>
      </c>
      <c r="C17" s="11">
        <v>3</v>
      </c>
      <c r="D17" s="11">
        <v>3</v>
      </c>
      <c r="E17" s="25">
        <v>2</v>
      </c>
      <c r="F17" s="11">
        <v>3</v>
      </c>
      <c r="G17" s="11">
        <v>3</v>
      </c>
      <c r="H17" s="11">
        <v>3</v>
      </c>
      <c r="I17" s="12">
        <v>19</v>
      </c>
      <c r="J17" s="12">
        <v>7</v>
      </c>
      <c r="K17" s="13">
        <v>1</v>
      </c>
      <c r="L17" s="12">
        <v>658</v>
      </c>
      <c r="M17" s="12">
        <v>7</v>
      </c>
    </row>
    <row r="18" spans="1:13" ht="24" customHeight="1" x14ac:dyDescent="0.35">
      <c r="A18" s="42" t="s">
        <v>73</v>
      </c>
      <c r="B18" s="25">
        <v>2</v>
      </c>
      <c r="C18" s="25">
        <v>2</v>
      </c>
      <c r="D18" s="11">
        <v>3</v>
      </c>
      <c r="E18" s="11">
        <v>3</v>
      </c>
      <c r="F18" s="11">
        <v>3</v>
      </c>
      <c r="G18" s="25">
        <v>2</v>
      </c>
      <c r="H18" s="11">
        <v>3</v>
      </c>
      <c r="I18" s="12">
        <v>18</v>
      </c>
      <c r="J18" s="12">
        <v>7</v>
      </c>
      <c r="K18" s="13">
        <v>1</v>
      </c>
      <c r="L18" s="12">
        <v>640</v>
      </c>
      <c r="M18" s="12">
        <v>7</v>
      </c>
    </row>
    <row r="19" spans="1:13" ht="24" customHeight="1" x14ac:dyDescent="0.35">
      <c r="A19" s="42" t="s">
        <v>34</v>
      </c>
      <c r="B19" s="25">
        <v>2</v>
      </c>
      <c r="C19" s="25">
        <v>2</v>
      </c>
      <c r="D19" s="11">
        <v>3</v>
      </c>
      <c r="E19" s="25">
        <v>2</v>
      </c>
      <c r="F19" s="11">
        <v>3</v>
      </c>
      <c r="G19" s="25">
        <v>2</v>
      </c>
      <c r="H19" s="25">
        <v>2</v>
      </c>
      <c r="I19" s="12">
        <v>16</v>
      </c>
      <c r="J19" s="12">
        <v>7</v>
      </c>
      <c r="K19" s="13">
        <v>1</v>
      </c>
      <c r="L19" s="12">
        <v>571</v>
      </c>
      <c r="M19" s="12">
        <v>7</v>
      </c>
    </row>
    <row r="20" spans="1:13" ht="24" customHeight="1" x14ac:dyDescent="0.35">
      <c r="A20" s="42" t="s">
        <v>23</v>
      </c>
      <c r="B20" s="25">
        <v>2</v>
      </c>
      <c r="C20" s="25">
        <v>2</v>
      </c>
      <c r="D20" s="11">
        <v>3</v>
      </c>
      <c r="E20" s="25">
        <v>2</v>
      </c>
      <c r="F20" s="25">
        <v>2</v>
      </c>
      <c r="G20" s="25">
        <v>2</v>
      </c>
      <c r="H20" s="11">
        <v>3</v>
      </c>
      <c r="I20" s="12">
        <v>16</v>
      </c>
      <c r="J20" s="12">
        <v>7</v>
      </c>
      <c r="K20" s="13">
        <v>1</v>
      </c>
      <c r="L20" s="12">
        <v>563</v>
      </c>
      <c r="M20" s="12">
        <v>7</v>
      </c>
    </row>
    <row r="21" spans="1:13" ht="24" customHeight="1" x14ac:dyDescent="0.35">
      <c r="A21" s="42" t="s">
        <v>35</v>
      </c>
      <c r="B21" s="25">
        <v>2</v>
      </c>
      <c r="C21" s="14">
        <v>1</v>
      </c>
      <c r="D21" s="11">
        <v>3</v>
      </c>
      <c r="E21" s="25">
        <v>2</v>
      </c>
      <c r="F21" s="25">
        <v>2</v>
      </c>
      <c r="G21" s="25">
        <v>2</v>
      </c>
      <c r="H21" s="11">
        <v>3</v>
      </c>
      <c r="I21" s="12">
        <v>15</v>
      </c>
      <c r="J21" s="12">
        <v>7</v>
      </c>
      <c r="K21" s="13">
        <v>1</v>
      </c>
      <c r="L21" s="12">
        <v>479</v>
      </c>
      <c r="M21" s="12">
        <v>7</v>
      </c>
    </row>
    <row r="22" spans="1:13" ht="24" customHeight="1" x14ac:dyDescent="0.35">
      <c r="A22" s="42" t="s">
        <v>46</v>
      </c>
      <c r="B22" s="25">
        <v>2</v>
      </c>
      <c r="C22" s="25">
        <v>2</v>
      </c>
      <c r="D22" s="11">
        <v>3</v>
      </c>
      <c r="E22" s="11">
        <v>3</v>
      </c>
      <c r="F22" s="14">
        <v>1</v>
      </c>
      <c r="G22" s="16">
        <v>0</v>
      </c>
      <c r="H22" s="11">
        <v>3</v>
      </c>
      <c r="I22" s="12">
        <v>14</v>
      </c>
      <c r="J22" s="12">
        <v>7</v>
      </c>
      <c r="K22" s="13">
        <v>1</v>
      </c>
      <c r="L22" s="12">
        <v>535</v>
      </c>
      <c r="M22" s="12">
        <v>7</v>
      </c>
    </row>
    <row r="23" spans="1:13" ht="24" customHeight="1" x14ac:dyDescent="0.35">
      <c r="A23" s="42" t="s">
        <v>27</v>
      </c>
      <c r="B23" s="25">
        <v>2</v>
      </c>
      <c r="C23" s="25">
        <v>2</v>
      </c>
      <c r="D23" s="25">
        <v>2</v>
      </c>
      <c r="E23" s="25">
        <v>2</v>
      </c>
      <c r="F23" s="14">
        <v>1</v>
      </c>
      <c r="G23" s="25">
        <v>2</v>
      </c>
      <c r="H23" s="11">
        <v>3</v>
      </c>
      <c r="I23" s="12">
        <v>14</v>
      </c>
      <c r="J23" s="12">
        <v>7</v>
      </c>
      <c r="K23" s="13">
        <v>1</v>
      </c>
      <c r="L23" s="12">
        <v>478</v>
      </c>
      <c r="M23" s="12">
        <v>7</v>
      </c>
    </row>
    <row r="24" spans="1:13" ht="24" customHeight="1" x14ac:dyDescent="0.25">
      <c r="A24" s="17"/>
      <c r="B24" s="12">
        <f t="shared" ref="B24:J24" si="3">SUM(B6:B23)</f>
        <v>34</v>
      </c>
      <c r="C24" s="12">
        <f t="shared" si="3"/>
        <v>44</v>
      </c>
      <c r="D24" s="12">
        <f t="shared" si="3"/>
        <v>45</v>
      </c>
      <c r="E24" s="12">
        <f t="shared" si="3"/>
        <v>48</v>
      </c>
      <c r="F24" s="12">
        <f t="shared" si="3"/>
        <v>45</v>
      </c>
      <c r="G24" s="12">
        <f t="shared" si="3"/>
        <v>29</v>
      </c>
      <c r="H24" s="12">
        <f t="shared" si="3"/>
        <v>46</v>
      </c>
      <c r="I24" s="12">
        <f t="shared" si="3"/>
        <v>291</v>
      </c>
      <c r="J24" s="12">
        <f t="shared" si="3"/>
        <v>121</v>
      </c>
      <c r="K24" s="12"/>
      <c r="L24" s="12">
        <f>SUM(L6:L23)</f>
        <v>10194</v>
      </c>
      <c r="M24" s="12">
        <f>SUM(M6:M23)</f>
        <v>121</v>
      </c>
    </row>
    <row r="25" spans="1:13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</row>
    <row r="26" spans="1:13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24" customHeight="1" x14ac:dyDescent="0.25">
      <c r="A29" s="1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5"/>
  <sheetViews>
    <sheetView showGridLines="0" topLeftCell="A2" zoomScale="75" zoomScaleNormal="75" workbookViewId="0">
      <selection activeCell="C26" sqref="C2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48</v>
      </c>
      <c r="B6" s="47">
        <v>21</v>
      </c>
      <c r="C6" s="47">
        <v>7</v>
      </c>
      <c r="D6" s="46">
        <v>1</v>
      </c>
      <c r="E6" s="47">
        <v>700</v>
      </c>
      <c r="F6" s="161">
        <v>3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167">
        <v>19</v>
      </c>
      <c r="C7" s="47">
        <v>7</v>
      </c>
      <c r="D7" s="168">
        <f>SUM(C7/7)</f>
        <v>1</v>
      </c>
      <c r="E7" s="47">
        <v>648</v>
      </c>
      <c r="F7" s="161">
        <f>SUM(B7/C7)</f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12</v>
      </c>
      <c r="B8" s="47">
        <v>18</v>
      </c>
      <c r="C8" s="47">
        <v>7</v>
      </c>
      <c r="D8" s="46">
        <v>1</v>
      </c>
      <c r="E8" s="47">
        <v>638</v>
      </c>
      <c r="F8" s="161"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21</v>
      </c>
      <c r="B9" s="47">
        <v>18</v>
      </c>
      <c r="C9" s="47">
        <v>7</v>
      </c>
      <c r="D9" s="46">
        <v>1</v>
      </c>
      <c r="E9" s="47">
        <v>619</v>
      </c>
      <c r="F9" s="161">
        <v>2.5714285714285716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14</v>
      </c>
      <c r="B10" s="47">
        <v>18</v>
      </c>
      <c r="C10" s="47">
        <v>6</v>
      </c>
      <c r="D10" s="46">
        <v>1</v>
      </c>
      <c r="E10" s="47">
        <v>600</v>
      </c>
      <c r="F10" s="161">
        <v>3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36</v>
      </c>
      <c r="B11" s="47">
        <v>17</v>
      </c>
      <c r="C11" s="47">
        <v>7</v>
      </c>
      <c r="D11" s="168">
        <v>1</v>
      </c>
      <c r="E11" s="47">
        <v>647</v>
      </c>
      <c r="F11" s="161">
        <v>2.4285714285714284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17</v>
      </c>
      <c r="B12" s="47">
        <v>17</v>
      </c>
      <c r="C12" s="47">
        <v>7</v>
      </c>
      <c r="D12" s="46">
        <v>1</v>
      </c>
      <c r="E12" s="47">
        <v>612</v>
      </c>
      <c r="F12" s="161">
        <v>2.4285714285714284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22</v>
      </c>
      <c r="B13" s="47">
        <v>17</v>
      </c>
      <c r="C13" s="47">
        <v>7</v>
      </c>
      <c r="D13" s="46">
        <v>1</v>
      </c>
      <c r="E13" s="47">
        <v>594</v>
      </c>
      <c r="F13" s="161">
        <v>2.4285714285714284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45</v>
      </c>
      <c r="B14" s="47">
        <v>16</v>
      </c>
      <c r="C14" s="47">
        <v>7</v>
      </c>
      <c r="D14" s="46">
        <v>1</v>
      </c>
      <c r="E14" s="47">
        <v>571</v>
      </c>
      <c r="F14" s="161">
        <v>2.2857142857142856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32</v>
      </c>
      <c r="B15" s="167">
        <v>16</v>
      </c>
      <c r="C15" s="47">
        <v>7</v>
      </c>
      <c r="D15" s="168">
        <v>1</v>
      </c>
      <c r="E15" s="47">
        <v>524</v>
      </c>
      <c r="F15" s="161">
        <v>2.2857142857142856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26</v>
      </c>
      <c r="B16" s="167">
        <v>15</v>
      </c>
      <c r="C16" s="47">
        <v>7</v>
      </c>
      <c r="D16" s="168">
        <v>1</v>
      </c>
      <c r="E16" s="47">
        <v>575</v>
      </c>
      <c r="F16" s="161">
        <v>2.1428571428571428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29</v>
      </c>
      <c r="B17" s="167">
        <v>15</v>
      </c>
      <c r="C17" s="47">
        <v>7</v>
      </c>
      <c r="D17" s="168">
        <v>1</v>
      </c>
      <c r="E17" s="47">
        <v>513</v>
      </c>
      <c r="F17" s="161">
        <v>2.1428571428571428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169" t="s">
        <v>31</v>
      </c>
      <c r="B18" s="167">
        <v>14</v>
      </c>
      <c r="C18" s="47">
        <v>6</v>
      </c>
      <c r="D18" s="168">
        <v>1</v>
      </c>
      <c r="E18" s="47">
        <v>488</v>
      </c>
      <c r="F18" s="161">
        <v>2.3333333333333335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33</v>
      </c>
      <c r="B19" s="167">
        <v>13</v>
      </c>
      <c r="C19" s="47">
        <v>6</v>
      </c>
      <c r="D19" s="168">
        <v>1</v>
      </c>
      <c r="E19" s="47">
        <v>449</v>
      </c>
      <c r="F19" s="161">
        <v>2.1666666666666665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34</v>
      </c>
      <c r="B20" s="167">
        <v>11</v>
      </c>
      <c r="C20" s="47">
        <v>4</v>
      </c>
      <c r="D20" s="168">
        <v>1</v>
      </c>
      <c r="E20" s="47">
        <v>368</v>
      </c>
      <c r="F20" s="161">
        <v>2.75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20</v>
      </c>
      <c r="B21" s="47">
        <v>10</v>
      </c>
      <c r="C21" s="47">
        <v>7</v>
      </c>
      <c r="D21" s="46">
        <v>1</v>
      </c>
      <c r="E21" s="47">
        <v>460</v>
      </c>
      <c r="F21" s="161">
        <v>1.4285714285714286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35</v>
      </c>
      <c r="B22" s="47">
        <v>10</v>
      </c>
      <c r="C22" s="47">
        <v>4</v>
      </c>
      <c r="D22" s="168">
        <v>1</v>
      </c>
      <c r="E22" s="47">
        <v>341</v>
      </c>
      <c r="F22" s="161">
        <v>2.5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46</v>
      </c>
      <c r="B23" s="47">
        <v>9</v>
      </c>
      <c r="C23" s="47">
        <v>4</v>
      </c>
      <c r="D23" s="46">
        <v>1</v>
      </c>
      <c r="E23" s="47">
        <v>337</v>
      </c>
      <c r="F23" s="161">
        <v>2.25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28</v>
      </c>
      <c r="B24" s="47">
        <v>7</v>
      </c>
      <c r="C24" s="47">
        <v>5</v>
      </c>
      <c r="D24" s="46">
        <v>1</v>
      </c>
      <c r="E24" s="47">
        <v>288</v>
      </c>
      <c r="F24" s="161">
        <v>1.4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18</v>
      </c>
      <c r="B25" s="47">
        <v>7</v>
      </c>
      <c r="C25" s="47">
        <v>3</v>
      </c>
      <c r="D25" s="46">
        <v>1</v>
      </c>
      <c r="E25" s="47">
        <v>262</v>
      </c>
      <c r="F25" s="161">
        <v>2.3333333333333335</v>
      </c>
      <c r="G25" s="162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40</v>
      </c>
      <c r="B26" s="47">
        <v>6</v>
      </c>
      <c r="C26" s="47">
        <v>3</v>
      </c>
      <c r="D26" s="46">
        <v>1</v>
      </c>
      <c r="E26" s="47">
        <v>189</v>
      </c>
      <c r="F26" s="161">
        <v>2</v>
      </c>
      <c r="G26" s="162"/>
      <c r="H26" s="162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15</v>
      </c>
      <c r="B27" s="47">
        <v>4</v>
      </c>
      <c r="C27" s="47">
        <v>2</v>
      </c>
      <c r="D27" s="46">
        <v>1</v>
      </c>
      <c r="E27" s="47">
        <v>150</v>
      </c>
      <c r="F27" s="161">
        <v>2</v>
      </c>
      <c r="G27" s="162"/>
      <c r="H27" s="162"/>
      <c r="I27" s="163"/>
      <c r="J27" s="163"/>
      <c r="K27" s="164"/>
      <c r="L27" s="163"/>
      <c r="M27" s="16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0" customFormat="1" ht="24" customHeight="1" x14ac:dyDescent="0.35">
      <c r="A28" s="28" t="s">
        <v>126</v>
      </c>
      <c r="B28" s="47">
        <v>3</v>
      </c>
      <c r="C28" s="47">
        <v>1</v>
      </c>
      <c r="D28" s="46">
        <v>1</v>
      </c>
      <c r="E28" s="47">
        <v>100</v>
      </c>
      <c r="F28" s="161">
        <v>3</v>
      </c>
      <c r="G28" s="162"/>
      <c r="H28" s="162"/>
      <c r="I28" s="163"/>
      <c r="J28" s="163"/>
      <c r="K28" s="164"/>
      <c r="L28" s="163"/>
      <c r="M28" s="163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24" customHeight="1" x14ac:dyDescent="0.35">
      <c r="A29" s="18" t="s">
        <v>71</v>
      </c>
      <c r="B29" s="12">
        <f>SUM(B6:B28)</f>
        <v>301</v>
      </c>
      <c r="C29" s="12">
        <f>SUM(C6:C28)</f>
        <v>128</v>
      </c>
      <c r="D29" s="12" t="s">
        <v>49</v>
      </c>
      <c r="E29" s="12">
        <f>SUM(E6:E28)</f>
        <v>10673</v>
      </c>
      <c r="F29" s="45">
        <f>AVERAGE(F6:F28)</f>
        <v>2.3548654244306415</v>
      </c>
      <c r="G29" s="19"/>
      <c r="H29" s="19"/>
      <c r="I29" s="19"/>
      <c r="J29" s="19"/>
      <c r="K29" s="153"/>
      <c r="L29" s="154"/>
      <c r="M29" s="154"/>
    </row>
    <row r="30" spans="1:26" ht="24" customHeight="1" x14ac:dyDescent="0.25">
      <c r="A30" s="17"/>
      <c r="B30" s="135" t="s">
        <v>141</v>
      </c>
      <c r="C30" s="135" t="s">
        <v>142</v>
      </c>
      <c r="D30" s="135" t="s">
        <v>143</v>
      </c>
      <c r="E30" s="135" t="s">
        <v>144</v>
      </c>
      <c r="F30" s="135" t="s">
        <v>151</v>
      </c>
      <c r="G30" s="20"/>
      <c r="H30" s="20"/>
      <c r="I30" s="151"/>
      <c r="J30" s="156"/>
      <c r="K30" s="156"/>
      <c r="L30" s="156"/>
    </row>
    <row r="31" spans="1:26" ht="24" customHeight="1" x14ac:dyDescent="0.25">
      <c r="A31" s="17" t="s">
        <v>150</v>
      </c>
      <c r="B31" s="20">
        <v>204</v>
      </c>
      <c r="C31" s="20">
        <v>203</v>
      </c>
      <c r="D31" s="20">
        <v>102</v>
      </c>
      <c r="E31" s="20">
        <v>103</v>
      </c>
      <c r="F31" s="20">
        <f>SUM(B31:E31)</f>
        <v>612</v>
      </c>
      <c r="G31" s="20"/>
      <c r="H31" s="20"/>
      <c r="I31" s="151"/>
      <c r="J31" s="156"/>
      <c r="K31" s="156"/>
      <c r="L31" s="156"/>
    </row>
    <row r="32" spans="1:26" ht="24" customHeight="1" x14ac:dyDescent="0.25">
      <c r="A32" s="17" t="s">
        <v>149</v>
      </c>
      <c r="B32" s="20">
        <v>210</v>
      </c>
      <c r="C32" s="20">
        <v>210</v>
      </c>
      <c r="D32" s="20">
        <v>105</v>
      </c>
      <c r="E32" s="20">
        <v>105</v>
      </c>
      <c r="F32" s="20">
        <f>SUM(B32:E32)</f>
        <v>630</v>
      </c>
      <c r="G32" s="20"/>
      <c r="H32" s="20"/>
      <c r="I32" s="151"/>
      <c r="J32" s="156"/>
      <c r="K32" s="156"/>
      <c r="L32" s="156"/>
    </row>
    <row r="33" spans="1:14" ht="24" customHeight="1" x14ac:dyDescent="0.25">
      <c r="A33" s="17"/>
      <c r="B33" s="132">
        <f>(B31/B32)</f>
        <v>0.97142857142857142</v>
      </c>
      <c r="C33" s="132">
        <f t="shared" ref="C33:E33" si="0">(C31/C32)</f>
        <v>0.96666666666666667</v>
      </c>
      <c r="D33" s="132">
        <f t="shared" si="0"/>
        <v>0.97142857142857142</v>
      </c>
      <c r="E33" s="132">
        <f t="shared" si="0"/>
        <v>0.98095238095238091</v>
      </c>
      <c r="F33" s="132">
        <f>(F31/F32)</f>
        <v>0.97142857142857142</v>
      </c>
      <c r="G33" s="21"/>
      <c r="H33" s="21"/>
      <c r="I33" s="152"/>
      <c r="J33" s="156"/>
      <c r="K33" s="156"/>
      <c r="L33" s="156"/>
    </row>
    <row r="34" spans="1:14" ht="24" customHeight="1" x14ac:dyDescent="0.25">
      <c r="A34" s="17"/>
      <c r="B34" s="20"/>
      <c r="C34" s="20"/>
      <c r="D34" s="20"/>
      <c r="E34" s="21"/>
      <c r="F34" s="21"/>
      <c r="G34" s="21"/>
      <c r="H34" s="21"/>
      <c r="I34" s="21"/>
      <c r="J34" s="21"/>
      <c r="K34" s="155"/>
      <c r="L34" s="155"/>
      <c r="M34" s="155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16.5" customHeight="1" x14ac:dyDescent="0.25">
      <c r="A36" s="22"/>
      <c r="B36" s="23"/>
      <c r="C36" s="23"/>
      <c r="D36" s="23"/>
      <c r="E36" s="23"/>
      <c r="F36" s="24" t="s">
        <v>24</v>
      </c>
      <c r="G36" s="24"/>
      <c r="H36" s="24"/>
      <c r="I36" s="24"/>
      <c r="J36" s="24"/>
      <c r="K36" s="24"/>
      <c r="L36" s="23"/>
      <c r="M36" s="23"/>
    </row>
    <row r="37" spans="1:14" ht="12.75" customHeight="1" x14ac:dyDescent="0.2"/>
    <row r="38" spans="1:14" ht="12.75" customHeight="1" x14ac:dyDescent="0.2"/>
    <row r="39" spans="1:14" ht="12.75" customHeight="1" x14ac:dyDescent="0.2"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sortState ref="A6:F28">
    <sortCondition descending="1" ref="B6:B28"/>
    <sortCondition descending="1" ref="E6:E28"/>
    <sortCondition ref="A6:A28"/>
  </sortState>
  <mergeCells count="2">
    <mergeCell ref="A2:M2"/>
    <mergeCell ref="B39:N39"/>
  </mergeCells>
  <pageMargins left="0.7" right="0.7" top="0.75" bottom="0.75" header="0" footer="0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4"/>
  <sheetViews>
    <sheetView showGridLines="0" topLeftCell="A2" zoomScale="55" zoomScaleNormal="55" workbookViewId="0">
      <selection activeCell="H22" sqref="H2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37</v>
      </c>
      <c r="B6" s="11">
        <v>3</v>
      </c>
      <c r="C6" s="11">
        <v>3</v>
      </c>
      <c r="D6" s="11">
        <v>3</v>
      </c>
      <c r="E6" s="11">
        <v>3</v>
      </c>
      <c r="F6" s="11">
        <v>3</v>
      </c>
      <c r="G6" s="25">
        <v>2</v>
      </c>
      <c r="H6" s="25">
        <v>2</v>
      </c>
      <c r="I6" s="12">
        <f t="shared" ref="I6:I7" si="0">SUM(B6:H6)</f>
        <v>19</v>
      </c>
      <c r="J6" s="12">
        <v>7</v>
      </c>
      <c r="K6" s="13">
        <f t="shared" ref="K6" si="1">SUM(J6/7)</f>
        <v>1</v>
      </c>
      <c r="L6" s="12">
        <v>625</v>
      </c>
      <c r="M6" s="12">
        <f t="shared" ref="M6:M7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2" t="s">
        <v>36</v>
      </c>
      <c r="B7" s="11">
        <v>3</v>
      </c>
      <c r="C7" s="11">
        <v>3</v>
      </c>
      <c r="D7" s="11">
        <v>3</v>
      </c>
      <c r="E7" s="11">
        <v>3</v>
      </c>
      <c r="F7" s="11">
        <v>3</v>
      </c>
      <c r="G7" s="11">
        <v>3</v>
      </c>
      <c r="H7" s="36" t="s">
        <v>16</v>
      </c>
      <c r="I7" s="12">
        <f t="shared" si="0"/>
        <v>18</v>
      </c>
      <c r="J7" s="12">
        <v>6</v>
      </c>
      <c r="K7" s="13">
        <f>SUM(J7/6)</f>
        <v>1</v>
      </c>
      <c r="L7" s="12">
        <v>600</v>
      </c>
      <c r="M7" s="12">
        <f t="shared" si="2"/>
        <v>6</v>
      </c>
    </row>
    <row r="8" spans="1:13" ht="24" customHeight="1" x14ac:dyDescent="0.35">
      <c r="A8" s="42" t="s">
        <v>31</v>
      </c>
      <c r="B8" s="25">
        <v>2</v>
      </c>
      <c r="C8" s="11">
        <v>3</v>
      </c>
      <c r="D8" s="11">
        <v>3</v>
      </c>
      <c r="E8" s="11">
        <v>3</v>
      </c>
      <c r="F8" s="25">
        <v>2</v>
      </c>
      <c r="G8" s="11">
        <v>3</v>
      </c>
      <c r="H8" s="11">
        <v>3</v>
      </c>
      <c r="I8" s="12">
        <v>19</v>
      </c>
      <c r="J8" s="12">
        <v>7</v>
      </c>
      <c r="K8" s="13">
        <v>1</v>
      </c>
      <c r="L8" s="12">
        <v>617</v>
      </c>
      <c r="M8" s="12">
        <v>7</v>
      </c>
    </row>
    <row r="9" spans="1:13" ht="24" customHeight="1" x14ac:dyDescent="0.35">
      <c r="A9" s="42" t="s">
        <v>34</v>
      </c>
      <c r="B9" s="25">
        <v>2</v>
      </c>
      <c r="C9" s="11">
        <v>3</v>
      </c>
      <c r="D9" s="11">
        <v>3</v>
      </c>
      <c r="E9" s="11">
        <v>3</v>
      </c>
      <c r="F9" s="25">
        <v>2</v>
      </c>
      <c r="G9" s="25">
        <v>2</v>
      </c>
      <c r="H9" s="11">
        <v>3</v>
      </c>
      <c r="I9" s="12">
        <v>18</v>
      </c>
      <c r="J9" s="12">
        <v>7</v>
      </c>
      <c r="K9" s="13">
        <v>1</v>
      </c>
      <c r="L9" s="12">
        <v>631</v>
      </c>
      <c r="M9" s="12">
        <v>7</v>
      </c>
    </row>
    <row r="10" spans="1:13" ht="24" customHeight="1" x14ac:dyDescent="0.35">
      <c r="A10" s="42" t="s">
        <v>32</v>
      </c>
      <c r="B10" s="25">
        <v>2</v>
      </c>
      <c r="C10" s="11">
        <v>3</v>
      </c>
      <c r="D10" s="11">
        <v>3</v>
      </c>
      <c r="E10" s="25">
        <v>2</v>
      </c>
      <c r="F10" s="25">
        <v>2</v>
      </c>
      <c r="G10" s="11">
        <v>3</v>
      </c>
      <c r="H10" s="11">
        <v>3</v>
      </c>
      <c r="I10" s="12">
        <v>18</v>
      </c>
      <c r="J10" s="12">
        <v>7</v>
      </c>
      <c r="K10" s="13">
        <v>1</v>
      </c>
      <c r="L10" s="12">
        <v>597</v>
      </c>
      <c r="M10" s="12">
        <v>7</v>
      </c>
    </row>
    <row r="11" spans="1:13" ht="24" customHeight="1" x14ac:dyDescent="0.35">
      <c r="A11" s="42" t="s">
        <v>33</v>
      </c>
      <c r="B11" s="16">
        <v>0</v>
      </c>
      <c r="C11" s="11">
        <v>3</v>
      </c>
      <c r="D11" s="11">
        <v>3</v>
      </c>
      <c r="E11" s="25">
        <v>2</v>
      </c>
      <c r="F11" s="25">
        <v>2</v>
      </c>
      <c r="G11" s="11">
        <v>3</v>
      </c>
      <c r="H11" s="11">
        <v>3</v>
      </c>
      <c r="I11" s="12">
        <v>16</v>
      </c>
      <c r="J11" s="12">
        <v>7</v>
      </c>
      <c r="K11" s="13">
        <v>1</v>
      </c>
      <c r="L11" s="12">
        <v>599</v>
      </c>
      <c r="M11" s="12">
        <v>7</v>
      </c>
    </row>
    <row r="12" spans="1:13" ht="24" customHeight="1" x14ac:dyDescent="0.35">
      <c r="A12" s="42" t="s">
        <v>26</v>
      </c>
      <c r="B12" s="25">
        <v>2</v>
      </c>
      <c r="C12" s="11">
        <v>3</v>
      </c>
      <c r="D12" s="25">
        <v>2</v>
      </c>
      <c r="E12" s="14">
        <v>1</v>
      </c>
      <c r="F12" s="25">
        <v>2</v>
      </c>
      <c r="G12" s="25">
        <v>2</v>
      </c>
      <c r="H12" s="11">
        <v>3</v>
      </c>
      <c r="I12" s="12">
        <v>15</v>
      </c>
      <c r="J12" s="12">
        <v>7</v>
      </c>
      <c r="K12" s="13">
        <v>1</v>
      </c>
      <c r="L12" s="12">
        <v>566</v>
      </c>
      <c r="M12" s="12">
        <v>7</v>
      </c>
    </row>
    <row r="13" spans="1:13" ht="24" customHeight="1" x14ac:dyDescent="0.35">
      <c r="A13" s="42" t="s">
        <v>29</v>
      </c>
      <c r="B13" s="16">
        <v>0</v>
      </c>
      <c r="C13" s="11">
        <v>3</v>
      </c>
      <c r="D13" s="11">
        <v>3</v>
      </c>
      <c r="E13" s="11">
        <v>3</v>
      </c>
      <c r="F13" s="14">
        <v>1</v>
      </c>
      <c r="G13" s="25">
        <v>2</v>
      </c>
      <c r="H13" s="11">
        <v>3</v>
      </c>
      <c r="I13" s="12">
        <v>15</v>
      </c>
      <c r="J13" s="12">
        <v>7</v>
      </c>
      <c r="K13" s="13">
        <v>1</v>
      </c>
      <c r="L13" s="12">
        <v>553</v>
      </c>
      <c r="M13" s="12">
        <v>7</v>
      </c>
    </row>
    <row r="14" spans="1:13" ht="24" customHeight="1" x14ac:dyDescent="0.35">
      <c r="A14" s="42" t="s">
        <v>19</v>
      </c>
      <c r="B14" s="36" t="s">
        <v>16</v>
      </c>
      <c r="C14" s="36" t="s">
        <v>16</v>
      </c>
      <c r="D14" s="36" t="s">
        <v>16</v>
      </c>
      <c r="E14" s="11">
        <v>3</v>
      </c>
      <c r="F14" s="11">
        <v>3</v>
      </c>
      <c r="G14" s="11">
        <v>3</v>
      </c>
      <c r="H14" s="11">
        <v>3</v>
      </c>
      <c r="I14" s="12">
        <v>12</v>
      </c>
      <c r="J14" s="12">
        <v>4</v>
      </c>
      <c r="K14" s="13">
        <v>1</v>
      </c>
      <c r="L14" s="12">
        <v>400</v>
      </c>
      <c r="M14" s="12">
        <v>4</v>
      </c>
    </row>
    <row r="15" spans="1:13" ht="24" customHeight="1" x14ac:dyDescent="0.35">
      <c r="A15" s="42" t="s">
        <v>12</v>
      </c>
      <c r="B15" s="11">
        <v>3</v>
      </c>
      <c r="C15" s="11">
        <v>3</v>
      </c>
      <c r="D15" s="11">
        <v>3</v>
      </c>
      <c r="E15" s="11">
        <v>3</v>
      </c>
      <c r="F15" s="14">
        <v>1</v>
      </c>
      <c r="G15" s="11">
        <v>3</v>
      </c>
      <c r="H15" s="11">
        <v>3</v>
      </c>
      <c r="I15" s="12">
        <v>19</v>
      </c>
      <c r="J15" s="12">
        <v>7</v>
      </c>
      <c r="K15" s="13">
        <v>1</v>
      </c>
      <c r="L15" s="12">
        <v>672</v>
      </c>
      <c r="M15" s="12">
        <v>7</v>
      </c>
    </row>
    <row r="16" spans="1:13" ht="24" customHeight="1" x14ac:dyDescent="0.35">
      <c r="A16" s="42" t="s">
        <v>13</v>
      </c>
      <c r="B16" s="25">
        <v>2</v>
      </c>
      <c r="C16" s="25">
        <v>2</v>
      </c>
      <c r="D16" s="11">
        <v>3</v>
      </c>
      <c r="E16" s="11">
        <v>3</v>
      </c>
      <c r="F16" s="14">
        <v>1</v>
      </c>
      <c r="G16" s="11">
        <v>3</v>
      </c>
      <c r="H16" s="11">
        <v>3</v>
      </c>
      <c r="I16" s="12">
        <v>17</v>
      </c>
      <c r="J16" s="12">
        <v>7</v>
      </c>
      <c r="K16" s="13">
        <v>1</v>
      </c>
      <c r="L16" s="12">
        <v>642</v>
      </c>
      <c r="M16" s="12">
        <v>7</v>
      </c>
    </row>
    <row r="17" spans="1:13" ht="24" customHeight="1" x14ac:dyDescent="0.35">
      <c r="A17" s="42" t="s">
        <v>23</v>
      </c>
      <c r="B17" s="25">
        <v>2</v>
      </c>
      <c r="C17" s="14">
        <v>1</v>
      </c>
      <c r="D17" s="25">
        <v>2</v>
      </c>
      <c r="E17" s="14">
        <v>1</v>
      </c>
      <c r="F17" s="14">
        <v>1</v>
      </c>
      <c r="G17" s="11">
        <v>3</v>
      </c>
      <c r="H17" s="11">
        <v>3</v>
      </c>
      <c r="I17" s="12">
        <v>13</v>
      </c>
      <c r="J17" s="12">
        <v>7</v>
      </c>
      <c r="K17" s="13">
        <v>1</v>
      </c>
      <c r="L17" s="12">
        <v>520</v>
      </c>
      <c r="M17" s="12">
        <v>7</v>
      </c>
    </row>
    <row r="18" spans="1:13" ht="24" customHeight="1" x14ac:dyDescent="0.35">
      <c r="A18" s="42" t="s">
        <v>43</v>
      </c>
      <c r="B18" s="11">
        <v>3</v>
      </c>
      <c r="C18" s="14">
        <v>1</v>
      </c>
      <c r="D18" s="25">
        <v>2</v>
      </c>
      <c r="E18" s="36" t="s">
        <v>16</v>
      </c>
      <c r="F18" s="14">
        <v>1</v>
      </c>
      <c r="G18" s="11">
        <v>3</v>
      </c>
      <c r="H18" s="11">
        <v>3</v>
      </c>
      <c r="I18" s="12">
        <v>13</v>
      </c>
      <c r="J18" s="12">
        <v>6</v>
      </c>
      <c r="K18" s="13">
        <v>1</v>
      </c>
      <c r="L18" s="12">
        <v>478</v>
      </c>
      <c r="M18" s="12">
        <v>6</v>
      </c>
    </row>
    <row r="19" spans="1:13" ht="24" customHeight="1" x14ac:dyDescent="0.35">
      <c r="A19" s="42" t="s">
        <v>35</v>
      </c>
      <c r="B19" s="25">
        <v>2</v>
      </c>
      <c r="C19" s="25">
        <v>2</v>
      </c>
      <c r="D19" s="16">
        <v>0</v>
      </c>
      <c r="E19" s="25">
        <v>2</v>
      </c>
      <c r="F19" s="16">
        <v>0</v>
      </c>
      <c r="G19" s="11">
        <v>3</v>
      </c>
      <c r="H19" s="14">
        <v>1</v>
      </c>
      <c r="I19" s="12">
        <v>10</v>
      </c>
      <c r="J19" s="12">
        <v>7</v>
      </c>
      <c r="K19" s="13">
        <v>1</v>
      </c>
      <c r="L19" s="12">
        <v>450</v>
      </c>
      <c r="M19" s="12">
        <v>7</v>
      </c>
    </row>
    <row r="20" spans="1:13" ht="24" customHeight="1" x14ac:dyDescent="0.35">
      <c r="A20" s="42" t="s">
        <v>46</v>
      </c>
      <c r="B20" s="14">
        <v>1</v>
      </c>
      <c r="C20" s="25">
        <v>2</v>
      </c>
      <c r="D20" s="14">
        <v>1</v>
      </c>
      <c r="E20" s="16">
        <v>0</v>
      </c>
      <c r="F20" s="14">
        <v>1</v>
      </c>
      <c r="G20" s="25">
        <v>2</v>
      </c>
      <c r="H20" s="11">
        <v>3</v>
      </c>
      <c r="I20" s="12">
        <v>10</v>
      </c>
      <c r="J20" s="12">
        <v>7</v>
      </c>
      <c r="K20" s="13">
        <v>1</v>
      </c>
      <c r="L20" s="12">
        <v>444</v>
      </c>
      <c r="M20" s="12">
        <v>7</v>
      </c>
    </row>
    <row r="21" spans="1:13" ht="24" customHeight="1" x14ac:dyDescent="0.35">
      <c r="A21" s="42" t="s">
        <v>28</v>
      </c>
      <c r="B21" s="14">
        <v>1</v>
      </c>
      <c r="C21" s="25">
        <v>2</v>
      </c>
      <c r="D21" s="16">
        <v>0</v>
      </c>
      <c r="E21" s="16">
        <v>0</v>
      </c>
      <c r="F21" s="16">
        <v>0</v>
      </c>
      <c r="G21" s="11">
        <v>3</v>
      </c>
      <c r="H21" s="11">
        <v>3</v>
      </c>
      <c r="I21" s="12">
        <v>9</v>
      </c>
      <c r="J21" s="12">
        <v>7</v>
      </c>
      <c r="K21" s="13">
        <v>1</v>
      </c>
      <c r="L21" s="12">
        <v>481</v>
      </c>
      <c r="M21" s="12">
        <v>7</v>
      </c>
    </row>
    <row r="22" spans="1:13" ht="24" customHeight="1" x14ac:dyDescent="0.35">
      <c r="A22" s="42" t="s">
        <v>27</v>
      </c>
      <c r="B22" s="25">
        <v>2</v>
      </c>
      <c r="C22" s="25">
        <v>2</v>
      </c>
      <c r="D22" s="16">
        <v>0</v>
      </c>
      <c r="E22" s="16">
        <v>0</v>
      </c>
      <c r="F22" s="14">
        <v>1</v>
      </c>
      <c r="G22" s="11">
        <v>3</v>
      </c>
      <c r="H22" s="14">
        <v>1</v>
      </c>
      <c r="I22" s="12">
        <v>9</v>
      </c>
      <c r="J22" s="12">
        <v>7</v>
      </c>
      <c r="K22" s="13">
        <v>1</v>
      </c>
      <c r="L22" s="12">
        <v>427</v>
      </c>
      <c r="M22" s="12">
        <v>7</v>
      </c>
    </row>
    <row r="23" spans="1:13" ht="24" customHeight="1" x14ac:dyDescent="0.35">
      <c r="A23" s="42" t="s">
        <v>73</v>
      </c>
      <c r="B23" s="16">
        <v>0</v>
      </c>
      <c r="C23" s="14">
        <v>1</v>
      </c>
      <c r="D23" s="14">
        <v>1</v>
      </c>
      <c r="E23" s="16">
        <v>0</v>
      </c>
      <c r="F23" s="16">
        <v>0</v>
      </c>
      <c r="G23" s="11">
        <v>3</v>
      </c>
      <c r="H23" s="11">
        <v>3</v>
      </c>
      <c r="I23" s="12">
        <v>8</v>
      </c>
      <c r="J23" s="12">
        <v>7</v>
      </c>
      <c r="K23" s="13">
        <v>1</v>
      </c>
      <c r="L23" s="12">
        <v>427</v>
      </c>
      <c r="M23" s="12">
        <v>7</v>
      </c>
    </row>
    <row r="24" spans="1:13" ht="24" customHeight="1" x14ac:dyDescent="0.35">
      <c r="A24" s="42" t="s">
        <v>17</v>
      </c>
      <c r="B24" s="36" t="s">
        <v>16</v>
      </c>
      <c r="C24" s="16">
        <v>0</v>
      </c>
      <c r="D24" s="25">
        <v>2</v>
      </c>
      <c r="E24" s="36" t="s">
        <v>16</v>
      </c>
      <c r="F24" s="36" t="s">
        <v>16</v>
      </c>
      <c r="G24" s="36" t="s">
        <v>16</v>
      </c>
      <c r="H24" s="11">
        <v>3</v>
      </c>
      <c r="I24" s="12">
        <v>5</v>
      </c>
      <c r="J24" s="12">
        <v>3</v>
      </c>
      <c r="K24" s="13">
        <v>1</v>
      </c>
      <c r="L24" s="12">
        <v>201</v>
      </c>
      <c r="M24" s="12">
        <v>3</v>
      </c>
    </row>
    <row r="25" spans="1:13" ht="24" customHeight="1" x14ac:dyDescent="0.35">
      <c r="A25" s="42" t="s">
        <v>20</v>
      </c>
      <c r="B25" s="36" t="s">
        <v>16</v>
      </c>
      <c r="C25" s="14">
        <v>1</v>
      </c>
      <c r="D25" s="14">
        <v>1</v>
      </c>
      <c r="E25" s="36" t="s">
        <v>16</v>
      </c>
      <c r="F25" s="36" t="s">
        <v>16</v>
      </c>
      <c r="G25" s="36" t="s">
        <v>16</v>
      </c>
      <c r="H25" s="11">
        <v>3</v>
      </c>
      <c r="I25" s="12">
        <v>5</v>
      </c>
      <c r="J25" s="12">
        <v>3</v>
      </c>
      <c r="K25" s="13">
        <v>1</v>
      </c>
      <c r="L25" s="12">
        <v>194</v>
      </c>
      <c r="M25" s="12">
        <v>3</v>
      </c>
    </row>
    <row r="26" spans="1:13" ht="24" customHeight="1" x14ac:dyDescent="0.35">
      <c r="A26" s="42" t="s">
        <v>22</v>
      </c>
      <c r="B26" s="36" t="s">
        <v>16</v>
      </c>
      <c r="C26" s="16">
        <v>0</v>
      </c>
      <c r="D26" s="16">
        <v>0</v>
      </c>
      <c r="E26" s="36" t="s">
        <v>16</v>
      </c>
      <c r="F26" s="36" t="s">
        <v>16</v>
      </c>
      <c r="G26" s="36" t="s">
        <v>16</v>
      </c>
      <c r="H26" s="11">
        <v>3</v>
      </c>
      <c r="I26" s="12">
        <v>3</v>
      </c>
      <c r="J26" s="12">
        <v>3</v>
      </c>
      <c r="K26" s="13">
        <v>1</v>
      </c>
      <c r="L26" s="12">
        <v>192</v>
      </c>
      <c r="M26" s="12">
        <v>3</v>
      </c>
    </row>
    <row r="27" spans="1:13" ht="24" customHeight="1" x14ac:dyDescent="0.25">
      <c r="A27" s="17"/>
      <c r="B27" s="12">
        <f t="shared" ref="B27:J27" si="3">SUM(B6:B26)</f>
        <v>30</v>
      </c>
      <c r="C27" s="12">
        <f t="shared" si="3"/>
        <v>41</v>
      </c>
      <c r="D27" s="12">
        <f t="shared" si="3"/>
        <v>38</v>
      </c>
      <c r="E27" s="12">
        <f t="shared" si="3"/>
        <v>32</v>
      </c>
      <c r="F27" s="12">
        <f t="shared" si="3"/>
        <v>26</v>
      </c>
      <c r="G27" s="12">
        <f t="shared" si="3"/>
        <v>49</v>
      </c>
      <c r="H27" s="12">
        <f t="shared" si="3"/>
        <v>55</v>
      </c>
      <c r="I27" s="12">
        <f t="shared" si="3"/>
        <v>271</v>
      </c>
      <c r="J27" s="12">
        <f t="shared" si="3"/>
        <v>130</v>
      </c>
      <c r="K27" s="12"/>
      <c r="L27" s="12">
        <f>SUM(L6:L26)</f>
        <v>10316</v>
      </c>
      <c r="M27" s="12">
        <f>SUM(M6:M26)</f>
        <v>130</v>
      </c>
    </row>
    <row r="28" spans="1:13" ht="24" customHeight="1" x14ac:dyDescent="0.35">
      <c r="A28" s="18" t="s">
        <v>66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20"/>
    </row>
    <row r="29" spans="1:13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24" customHeight="1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4" ht="24" customHeight="1" x14ac:dyDescent="0.25">
      <c r="A33" s="17"/>
      <c r="B33" s="20"/>
      <c r="C33" s="20"/>
      <c r="D33" s="20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16.5" customHeight="1" x14ac:dyDescent="0.25">
      <c r="A35" s="22"/>
      <c r="B35" s="23"/>
      <c r="C35" s="23"/>
      <c r="D35" s="23"/>
      <c r="E35" s="23"/>
      <c r="F35" s="24" t="s">
        <v>24</v>
      </c>
      <c r="G35" s="24"/>
      <c r="H35" s="24"/>
      <c r="I35" s="24"/>
      <c r="J35" s="24"/>
      <c r="K35" s="24"/>
      <c r="L35" s="23"/>
      <c r="M35" s="23"/>
    </row>
    <row r="36" spans="1:14" ht="12.75" customHeight="1" x14ac:dyDescent="0.2"/>
    <row r="37" spans="1:14" ht="12.75" customHeight="1" x14ac:dyDescent="0.2"/>
    <row r="38" spans="1:14" ht="12.75" customHeight="1" x14ac:dyDescent="0.2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mergeCells count="2">
    <mergeCell ref="A2:M2"/>
    <mergeCell ref="B38:N38"/>
  </mergeCells>
  <pageMargins left="0.7" right="0.7" top="0.75" bottom="0.75" header="0" footer="0"/>
  <pageSetup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9"/>
  <sheetViews>
    <sheetView showGridLines="0" topLeftCell="A2" zoomScale="55" zoomScaleNormal="55" workbookViewId="0">
      <selection activeCell="M6" sqref="M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60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37</v>
      </c>
      <c r="B6" s="11">
        <v>3</v>
      </c>
      <c r="C6" s="11">
        <v>3</v>
      </c>
      <c r="D6" s="11">
        <v>3</v>
      </c>
      <c r="E6" s="11">
        <v>3</v>
      </c>
      <c r="F6" s="11">
        <v>3</v>
      </c>
      <c r="G6" s="11">
        <v>3</v>
      </c>
      <c r="H6" s="11">
        <v>3</v>
      </c>
      <c r="I6" s="12">
        <f t="shared" ref="I6:I7" si="0">SUM(B6:H6)</f>
        <v>21</v>
      </c>
      <c r="J6" s="12">
        <v>7</v>
      </c>
      <c r="K6" s="13">
        <f t="shared" ref="K6:K7" si="1">SUM(J6/7)</f>
        <v>1</v>
      </c>
      <c r="L6" s="12">
        <v>700</v>
      </c>
      <c r="M6" s="12">
        <f t="shared" ref="M6" si="2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2" t="s">
        <v>36</v>
      </c>
      <c r="B7" s="11">
        <v>3</v>
      </c>
      <c r="C7" s="11">
        <v>3</v>
      </c>
      <c r="D7" s="11">
        <v>3</v>
      </c>
      <c r="E7" s="11">
        <v>3</v>
      </c>
      <c r="F7" s="11">
        <v>3</v>
      </c>
      <c r="G7" s="11">
        <v>3</v>
      </c>
      <c r="H7" s="11">
        <v>3</v>
      </c>
      <c r="I7" s="12">
        <f t="shared" si="0"/>
        <v>21</v>
      </c>
      <c r="J7" s="12">
        <v>7</v>
      </c>
      <c r="K7" s="13">
        <f t="shared" si="1"/>
        <v>1</v>
      </c>
      <c r="L7" s="12">
        <v>700</v>
      </c>
      <c r="M7" s="12">
        <f>IF(ISBLANK(B7),0,IF((B7)="NA",0,IF((B7)="Not Used",-10,IF((B7)=1,1,IF((B7)=2,1,IF((B7)=3,1,IF((B7)=0,1,)))))+IF(ISBLANK(C7),0,IF((C7)="NA",0,IF((C7)="Not Used",-10,IF((C7)=1,1,IF((C7)=2,1,IF((C7)=3,1,IF((C7)=0,1,))))))+IF(ISBLANK(D7),0,IF((D7)="NA",0,IF((D7)="Not Used",-10,IF((D7)=1,1,IF((D7)=2,1,IF((D7)=3,1,IF((D7)=0,1,))))))+IF(ISBLANK(E7),0,IF((E7)="NA",0,IF((E7)="Not Used",-10,IF((E7)=1,1,IF((E7)=2,1,IF((E7)=3,1,IF((E7)=0,1,))))))+IF(ISBLANK(F7),0,IF((F7)="NA",0,IF((F7)="Not Used",-10,IF((F7)=1,1,IF((F7)=2,1,IF((F7)=3,1,IF((F7)=0,1,))))))+IF(ISBLANK(G7),0,IF((G7)="NA",0,IF((G7)="Not Used",-10,IF((G7)=1,1,IF((G7)=2,1,IF((G7)=3,1,IF((G7)=0,1,))))))+IF(ISBLANK(H7),0,IF((H7)="NA",0,IF((H7)="Not Used",-10,IF((H7)=1,1,IF((H7)=2,1,IF((H7)=3,1,IF((H7)=0,1,))))))))))))))</f>
        <v>7</v>
      </c>
    </row>
    <row r="8" spans="1:13" ht="24" customHeight="1" x14ac:dyDescent="0.35">
      <c r="A8" s="42" t="s">
        <v>23</v>
      </c>
      <c r="B8" s="11">
        <v>3</v>
      </c>
      <c r="C8" s="11">
        <v>3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2">
        <v>21</v>
      </c>
      <c r="J8" s="12">
        <v>7</v>
      </c>
      <c r="K8" s="13">
        <v>1</v>
      </c>
      <c r="L8" s="12">
        <v>700</v>
      </c>
      <c r="M8" s="12">
        <v>7</v>
      </c>
    </row>
    <row r="9" spans="1:13" ht="24" customHeight="1" x14ac:dyDescent="0.35">
      <c r="A9" s="42" t="s">
        <v>26</v>
      </c>
      <c r="B9" s="11">
        <v>3</v>
      </c>
      <c r="C9" s="11">
        <v>3</v>
      </c>
      <c r="D9" s="11">
        <v>3</v>
      </c>
      <c r="E9" s="25">
        <v>2</v>
      </c>
      <c r="F9" s="11">
        <v>3</v>
      </c>
      <c r="G9" s="11">
        <v>3</v>
      </c>
      <c r="H9" s="11">
        <v>3</v>
      </c>
      <c r="I9" s="12">
        <v>20</v>
      </c>
      <c r="J9" s="12">
        <v>7</v>
      </c>
      <c r="K9" s="13">
        <v>1</v>
      </c>
      <c r="L9" s="12">
        <v>668</v>
      </c>
      <c r="M9" s="12">
        <v>7</v>
      </c>
    </row>
    <row r="10" spans="1:13" ht="24" customHeight="1" x14ac:dyDescent="0.35">
      <c r="A10" s="42" t="s">
        <v>32</v>
      </c>
      <c r="B10" s="11">
        <v>3</v>
      </c>
      <c r="C10" s="11">
        <v>3</v>
      </c>
      <c r="D10" s="11">
        <v>3</v>
      </c>
      <c r="E10" s="25">
        <v>2</v>
      </c>
      <c r="F10" s="25">
        <v>2</v>
      </c>
      <c r="G10" s="11">
        <v>3</v>
      </c>
      <c r="H10" s="11">
        <v>3</v>
      </c>
      <c r="I10" s="12">
        <v>19</v>
      </c>
      <c r="J10" s="12">
        <v>7</v>
      </c>
      <c r="K10" s="13">
        <v>1</v>
      </c>
      <c r="L10" s="12">
        <v>643</v>
      </c>
      <c r="M10" s="12">
        <v>7</v>
      </c>
    </row>
    <row r="11" spans="1:13" ht="24" customHeight="1" x14ac:dyDescent="0.35">
      <c r="A11" s="42" t="s">
        <v>33</v>
      </c>
      <c r="B11" s="11">
        <v>3</v>
      </c>
      <c r="C11" s="11">
        <v>3</v>
      </c>
      <c r="D11" s="11">
        <v>3</v>
      </c>
      <c r="E11" s="25">
        <v>2</v>
      </c>
      <c r="F11" s="14">
        <v>1</v>
      </c>
      <c r="G11" s="11">
        <v>3</v>
      </c>
      <c r="H11" s="11">
        <v>3</v>
      </c>
      <c r="I11" s="12">
        <v>18</v>
      </c>
      <c r="J11" s="12">
        <v>7</v>
      </c>
      <c r="K11" s="13">
        <v>1</v>
      </c>
      <c r="L11" s="12">
        <v>667</v>
      </c>
      <c r="M11" s="12">
        <v>7</v>
      </c>
    </row>
    <row r="12" spans="1:13" ht="24" customHeight="1" x14ac:dyDescent="0.35">
      <c r="A12" s="42" t="s">
        <v>31</v>
      </c>
      <c r="B12" s="11">
        <v>3</v>
      </c>
      <c r="C12" s="11">
        <v>3</v>
      </c>
      <c r="D12" s="11">
        <v>3</v>
      </c>
      <c r="E12" s="25">
        <v>2</v>
      </c>
      <c r="F12" s="14">
        <v>1</v>
      </c>
      <c r="G12" s="11">
        <v>3</v>
      </c>
      <c r="H12" s="11">
        <v>3</v>
      </c>
      <c r="I12" s="12">
        <v>18</v>
      </c>
      <c r="J12" s="12">
        <v>7</v>
      </c>
      <c r="K12" s="13">
        <v>1</v>
      </c>
      <c r="L12" s="12">
        <v>654</v>
      </c>
      <c r="M12" s="12">
        <v>7</v>
      </c>
    </row>
    <row r="13" spans="1:13" ht="24" customHeight="1" x14ac:dyDescent="0.35">
      <c r="A13" s="42" t="s">
        <v>29</v>
      </c>
      <c r="B13" s="11">
        <v>3</v>
      </c>
      <c r="C13" s="11">
        <v>3</v>
      </c>
      <c r="D13" s="11">
        <v>3</v>
      </c>
      <c r="E13" s="25">
        <v>2</v>
      </c>
      <c r="F13" s="25">
        <v>2</v>
      </c>
      <c r="G13" s="25">
        <v>2</v>
      </c>
      <c r="H13" s="11">
        <v>3</v>
      </c>
      <c r="I13" s="12">
        <v>18</v>
      </c>
      <c r="J13" s="12">
        <v>7</v>
      </c>
      <c r="K13" s="13">
        <v>1</v>
      </c>
      <c r="L13" s="12">
        <v>600</v>
      </c>
      <c r="M13" s="12">
        <v>7</v>
      </c>
    </row>
    <row r="14" spans="1:13" ht="24" customHeight="1" x14ac:dyDescent="0.35">
      <c r="A14" s="42" t="s">
        <v>12</v>
      </c>
      <c r="B14" s="11">
        <v>3</v>
      </c>
      <c r="C14" s="11">
        <v>3</v>
      </c>
      <c r="D14" s="11">
        <v>3</v>
      </c>
      <c r="E14" s="11">
        <v>3</v>
      </c>
      <c r="F14" s="11">
        <v>3</v>
      </c>
      <c r="G14" s="11">
        <v>3</v>
      </c>
      <c r="H14" s="11">
        <v>3</v>
      </c>
      <c r="I14" s="12">
        <v>21</v>
      </c>
      <c r="J14" s="12">
        <v>7</v>
      </c>
      <c r="K14" s="13">
        <v>1</v>
      </c>
      <c r="L14" s="12">
        <v>700</v>
      </c>
      <c r="M14" s="12">
        <v>7</v>
      </c>
    </row>
    <row r="15" spans="1:13" ht="24" customHeight="1" x14ac:dyDescent="0.35">
      <c r="A15" s="42" t="s">
        <v>48</v>
      </c>
      <c r="B15" s="11">
        <v>3</v>
      </c>
      <c r="C15" s="11">
        <v>3</v>
      </c>
      <c r="D15" s="11">
        <v>3</v>
      </c>
      <c r="E15" s="25">
        <v>2</v>
      </c>
      <c r="F15" s="25">
        <v>2</v>
      </c>
      <c r="G15" s="11">
        <v>3</v>
      </c>
      <c r="H15" s="11">
        <v>3</v>
      </c>
      <c r="I15" s="12">
        <v>19</v>
      </c>
      <c r="J15" s="12">
        <v>7</v>
      </c>
      <c r="K15" s="13">
        <v>1</v>
      </c>
      <c r="L15" s="12">
        <v>663</v>
      </c>
      <c r="M15" s="12">
        <v>7</v>
      </c>
    </row>
    <row r="16" spans="1:13" ht="24" customHeight="1" x14ac:dyDescent="0.35">
      <c r="A16" s="42" t="s">
        <v>22</v>
      </c>
      <c r="B16" s="11">
        <v>3</v>
      </c>
      <c r="C16" s="11">
        <v>3</v>
      </c>
      <c r="D16" s="11">
        <v>3</v>
      </c>
      <c r="E16" s="11">
        <v>3</v>
      </c>
      <c r="F16" s="15" t="s">
        <v>16</v>
      </c>
      <c r="G16" s="11">
        <v>3</v>
      </c>
      <c r="H16" s="11">
        <v>3</v>
      </c>
      <c r="I16" s="12">
        <v>18</v>
      </c>
      <c r="J16" s="12">
        <v>6</v>
      </c>
      <c r="K16" s="13">
        <v>1</v>
      </c>
      <c r="L16" s="12">
        <v>600</v>
      </c>
      <c r="M16" s="12">
        <v>6</v>
      </c>
    </row>
    <row r="17" spans="1:13" ht="24" customHeight="1" x14ac:dyDescent="0.35">
      <c r="A17" s="42" t="s">
        <v>40</v>
      </c>
      <c r="B17" s="11">
        <v>3</v>
      </c>
      <c r="C17" s="25">
        <v>2</v>
      </c>
      <c r="D17" s="14">
        <v>1</v>
      </c>
      <c r="E17" s="25">
        <v>2</v>
      </c>
      <c r="F17" s="11">
        <v>3</v>
      </c>
      <c r="G17" s="25">
        <v>2</v>
      </c>
      <c r="H17" s="11">
        <v>3</v>
      </c>
      <c r="I17" s="12">
        <v>16</v>
      </c>
      <c r="J17" s="12">
        <v>7</v>
      </c>
      <c r="K17" s="13">
        <v>1</v>
      </c>
      <c r="L17" s="12">
        <v>550</v>
      </c>
      <c r="M17" s="12">
        <v>7</v>
      </c>
    </row>
    <row r="18" spans="1:13" ht="24" customHeight="1" x14ac:dyDescent="0.35">
      <c r="A18" s="42" t="s">
        <v>34</v>
      </c>
      <c r="B18" s="11">
        <v>3</v>
      </c>
      <c r="C18" s="25">
        <v>2</v>
      </c>
      <c r="D18" s="25">
        <v>2</v>
      </c>
      <c r="E18" s="25">
        <v>2</v>
      </c>
      <c r="F18" s="25">
        <v>2</v>
      </c>
      <c r="G18" s="25">
        <v>2</v>
      </c>
      <c r="H18" s="11">
        <v>3</v>
      </c>
      <c r="I18" s="12">
        <v>16</v>
      </c>
      <c r="J18" s="12">
        <v>7</v>
      </c>
      <c r="K18" s="13">
        <v>1</v>
      </c>
      <c r="L18" s="12">
        <v>525</v>
      </c>
      <c r="M18" s="12">
        <v>7</v>
      </c>
    </row>
    <row r="19" spans="1:13" ht="24" customHeight="1" x14ac:dyDescent="0.35">
      <c r="A19" s="42" t="s">
        <v>41</v>
      </c>
      <c r="B19" s="11">
        <v>3</v>
      </c>
      <c r="C19" s="14">
        <v>1</v>
      </c>
      <c r="D19" s="35">
        <v>2</v>
      </c>
      <c r="E19" s="14">
        <v>1</v>
      </c>
      <c r="F19" s="11">
        <v>3</v>
      </c>
      <c r="G19" s="25">
        <v>2</v>
      </c>
      <c r="H19" s="11">
        <v>3</v>
      </c>
      <c r="I19" s="12">
        <v>15</v>
      </c>
      <c r="J19" s="12">
        <v>7</v>
      </c>
      <c r="K19" s="13">
        <v>1</v>
      </c>
      <c r="L19" s="12">
        <v>554</v>
      </c>
      <c r="M19" s="12">
        <v>7</v>
      </c>
    </row>
    <row r="20" spans="1:13" ht="24" customHeight="1" x14ac:dyDescent="0.35">
      <c r="A20" s="42" t="s">
        <v>42</v>
      </c>
      <c r="B20" s="11">
        <v>3</v>
      </c>
      <c r="C20" s="14">
        <v>1</v>
      </c>
      <c r="D20" s="11">
        <v>3</v>
      </c>
      <c r="E20" s="25">
        <v>2</v>
      </c>
      <c r="F20" s="14">
        <v>1</v>
      </c>
      <c r="G20" s="25">
        <v>2</v>
      </c>
      <c r="H20" s="11">
        <v>3</v>
      </c>
      <c r="I20" s="12">
        <v>15</v>
      </c>
      <c r="J20" s="12">
        <v>7</v>
      </c>
      <c r="K20" s="13">
        <v>1</v>
      </c>
      <c r="L20" s="12">
        <v>540</v>
      </c>
      <c r="M20" s="12">
        <v>7</v>
      </c>
    </row>
    <row r="21" spans="1:13" ht="24" customHeight="1" x14ac:dyDescent="0.35">
      <c r="A21" s="42" t="s">
        <v>27</v>
      </c>
      <c r="B21" s="11">
        <v>3</v>
      </c>
      <c r="C21" s="14">
        <v>1</v>
      </c>
      <c r="D21" s="25">
        <v>2</v>
      </c>
      <c r="E21" s="25">
        <v>2</v>
      </c>
      <c r="F21" s="25">
        <v>2</v>
      </c>
      <c r="G21" s="25">
        <v>2</v>
      </c>
      <c r="H21" s="11">
        <v>3</v>
      </c>
      <c r="I21" s="12">
        <v>15</v>
      </c>
      <c r="J21" s="12">
        <v>7</v>
      </c>
      <c r="K21" s="13">
        <v>1</v>
      </c>
      <c r="L21" s="12">
        <v>516</v>
      </c>
      <c r="M21" s="12">
        <v>7</v>
      </c>
    </row>
    <row r="22" spans="1:13" ht="24" customHeight="1" x14ac:dyDescent="0.35">
      <c r="A22" s="42" t="s">
        <v>21</v>
      </c>
      <c r="B22" s="15" t="s">
        <v>16</v>
      </c>
      <c r="C22" s="25">
        <v>2</v>
      </c>
      <c r="D22" s="11">
        <v>3</v>
      </c>
      <c r="E22" s="25">
        <v>2</v>
      </c>
      <c r="F22" s="25">
        <v>2</v>
      </c>
      <c r="G22" s="11">
        <v>3</v>
      </c>
      <c r="H22" s="11">
        <v>3</v>
      </c>
      <c r="I22" s="12">
        <v>15</v>
      </c>
      <c r="J22" s="12">
        <v>6</v>
      </c>
      <c r="K22" s="13">
        <v>1</v>
      </c>
      <c r="L22" s="12">
        <v>473</v>
      </c>
      <c r="M22" s="12">
        <v>6</v>
      </c>
    </row>
    <row r="23" spans="1:13" ht="24" customHeight="1" x14ac:dyDescent="0.35">
      <c r="A23" s="42" t="s">
        <v>35</v>
      </c>
      <c r="B23" s="11">
        <v>3</v>
      </c>
      <c r="C23" s="16">
        <v>0</v>
      </c>
      <c r="D23" s="14">
        <v>1</v>
      </c>
      <c r="E23" s="25">
        <v>2</v>
      </c>
      <c r="F23" s="25">
        <v>2</v>
      </c>
      <c r="G23" s="25">
        <v>2</v>
      </c>
      <c r="H23" s="11">
        <v>3</v>
      </c>
      <c r="I23" s="12">
        <v>13</v>
      </c>
      <c r="J23" s="12">
        <v>7</v>
      </c>
      <c r="K23" s="13">
        <v>1</v>
      </c>
      <c r="L23" s="12">
        <v>499</v>
      </c>
      <c r="M23" s="12">
        <v>7</v>
      </c>
    </row>
    <row r="24" spans="1:13" ht="24" customHeight="1" x14ac:dyDescent="0.35">
      <c r="A24" s="42" t="s">
        <v>28</v>
      </c>
      <c r="B24" s="15" t="s">
        <v>16</v>
      </c>
      <c r="C24" s="15" t="s">
        <v>16</v>
      </c>
      <c r="D24" s="11">
        <v>3</v>
      </c>
      <c r="E24" s="25">
        <v>2</v>
      </c>
      <c r="F24" s="14">
        <v>1</v>
      </c>
      <c r="G24" s="25">
        <v>2</v>
      </c>
      <c r="H24" s="11">
        <v>3</v>
      </c>
      <c r="I24" s="12">
        <v>11</v>
      </c>
      <c r="J24" s="12">
        <v>5</v>
      </c>
      <c r="K24" s="13">
        <v>1</v>
      </c>
      <c r="L24" s="12">
        <v>433</v>
      </c>
      <c r="M24" s="12">
        <v>5</v>
      </c>
    </row>
    <row r="25" spans="1:13" ht="24" customHeight="1" x14ac:dyDescent="0.35">
      <c r="A25" s="42" t="s">
        <v>46</v>
      </c>
      <c r="B25" s="15" t="s">
        <v>16</v>
      </c>
      <c r="C25" s="15" t="s">
        <v>16</v>
      </c>
      <c r="D25" s="11">
        <v>3</v>
      </c>
      <c r="E25" s="25">
        <v>2</v>
      </c>
      <c r="F25" s="16">
        <v>0</v>
      </c>
      <c r="G25" s="11">
        <v>3</v>
      </c>
      <c r="H25" s="11">
        <v>3</v>
      </c>
      <c r="I25" s="12">
        <v>11</v>
      </c>
      <c r="J25" s="12">
        <v>5</v>
      </c>
      <c r="K25" s="13">
        <v>1</v>
      </c>
      <c r="L25" s="12">
        <v>407</v>
      </c>
      <c r="M25" s="12">
        <v>5</v>
      </c>
    </row>
    <row r="26" spans="1:13" ht="24" customHeight="1" x14ac:dyDescent="0.35">
      <c r="A26" s="42" t="s">
        <v>19</v>
      </c>
      <c r="B26" s="15" t="s">
        <v>16</v>
      </c>
      <c r="C26" s="15" t="s">
        <v>16</v>
      </c>
      <c r="D26" s="15" t="s">
        <v>16</v>
      </c>
      <c r="E26" s="11">
        <v>3</v>
      </c>
      <c r="F26" s="14">
        <v>1</v>
      </c>
      <c r="G26" s="11">
        <v>3</v>
      </c>
      <c r="H26" s="11">
        <v>3</v>
      </c>
      <c r="I26" s="12">
        <v>10</v>
      </c>
      <c r="J26" s="12">
        <v>4</v>
      </c>
      <c r="K26" s="13">
        <v>1</v>
      </c>
      <c r="L26" s="12">
        <v>349</v>
      </c>
      <c r="M26" s="12">
        <v>5</v>
      </c>
    </row>
    <row r="27" spans="1:13" ht="24" customHeight="1" x14ac:dyDescent="0.35">
      <c r="A27" s="42" t="s">
        <v>20</v>
      </c>
      <c r="B27" s="15" t="s">
        <v>16</v>
      </c>
      <c r="C27" s="15" t="s">
        <v>16</v>
      </c>
      <c r="D27" s="15" t="s">
        <v>16</v>
      </c>
      <c r="E27" s="15" t="s">
        <v>16</v>
      </c>
      <c r="F27" s="11">
        <v>3</v>
      </c>
      <c r="G27" s="11">
        <v>3</v>
      </c>
      <c r="H27" s="11">
        <v>3</v>
      </c>
      <c r="I27" s="12">
        <v>9</v>
      </c>
      <c r="J27" s="12">
        <v>3</v>
      </c>
      <c r="K27" s="13">
        <v>1</v>
      </c>
      <c r="L27" s="12">
        <v>300</v>
      </c>
      <c r="M27" s="12">
        <v>3</v>
      </c>
    </row>
    <row r="28" spans="1:13" ht="24" customHeight="1" x14ac:dyDescent="0.35">
      <c r="A28" s="42" t="s">
        <v>43</v>
      </c>
      <c r="B28" s="15" t="s">
        <v>16</v>
      </c>
      <c r="C28" s="15" t="s">
        <v>16</v>
      </c>
      <c r="D28" s="15" t="s">
        <v>16</v>
      </c>
      <c r="E28" s="15" t="s">
        <v>16</v>
      </c>
      <c r="F28" s="25">
        <v>2</v>
      </c>
      <c r="G28" s="11">
        <v>3</v>
      </c>
      <c r="H28" s="11">
        <v>3</v>
      </c>
      <c r="I28" s="12">
        <v>8</v>
      </c>
      <c r="J28" s="12">
        <v>3</v>
      </c>
      <c r="K28" s="13">
        <v>1</v>
      </c>
      <c r="L28" s="12">
        <v>282</v>
      </c>
      <c r="M28" s="12">
        <v>3</v>
      </c>
    </row>
    <row r="29" spans="1:13" ht="24" customHeight="1" x14ac:dyDescent="0.35">
      <c r="A29" s="42" t="s">
        <v>15</v>
      </c>
      <c r="B29" s="15" t="s">
        <v>16</v>
      </c>
      <c r="C29" s="15" t="s">
        <v>16</v>
      </c>
      <c r="D29" s="15" t="s">
        <v>16</v>
      </c>
      <c r="E29" s="11">
        <v>3</v>
      </c>
      <c r="F29" s="16">
        <v>0</v>
      </c>
      <c r="G29" s="15" t="s">
        <v>16</v>
      </c>
      <c r="H29" s="15" t="s">
        <v>16</v>
      </c>
      <c r="I29" s="12">
        <v>3</v>
      </c>
      <c r="J29" s="12">
        <v>2</v>
      </c>
      <c r="K29" s="13">
        <v>1</v>
      </c>
      <c r="L29" s="12">
        <v>143</v>
      </c>
      <c r="M29" s="12">
        <v>2</v>
      </c>
    </row>
    <row r="30" spans="1:13" ht="24" customHeight="1" x14ac:dyDescent="0.35">
      <c r="A30" s="42" t="s">
        <v>17</v>
      </c>
      <c r="B30" s="15" t="s">
        <v>16</v>
      </c>
      <c r="C30" s="15" t="s">
        <v>16</v>
      </c>
      <c r="D30" s="15" t="s">
        <v>16</v>
      </c>
      <c r="E30" s="11">
        <v>3</v>
      </c>
      <c r="F30" s="15" t="s">
        <v>16</v>
      </c>
      <c r="G30" s="15" t="s">
        <v>16</v>
      </c>
      <c r="H30" s="15" t="s">
        <v>16</v>
      </c>
      <c r="I30" s="12">
        <v>3</v>
      </c>
      <c r="J30" s="12">
        <v>1</v>
      </c>
      <c r="K30" s="13">
        <v>1</v>
      </c>
      <c r="L30" s="12">
        <v>100</v>
      </c>
      <c r="M30" s="12">
        <v>1</v>
      </c>
    </row>
    <row r="31" spans="1:13" ht="24" customHeight="1" x14ac:dyDescent="0.35">
      <c r="A31" s="42" t="s">
        <v>39</v>
      </c>
      <c r="B31" s="15" t="s">
        <v>16</v>
      </c>
      <c r="C31" s="15" t="s">
        <v>16</v>
      </c>
      <c r="D31" s="15" t="s">
        <v>16</v>
      </c>
      <c r="E31" s="14">
        <v>1</v>
      </c>
      <c r="F31" s="15" t="s">
        <v>16</v>
      </c>
      <c r="G31" s="15" t="s">
        <v>16</v>
      </c>
      <c r="H31" s="15" t="s">
        <v>16</v>
      </c>
      <c r="I31" s="12">
        <v>1</v>
      </c>
      <c r="J31" s="12">
        <v>1</v>
      </c>
      <c r="K31" s="13">
        <v>1</v>
      </c>
      <c r="L31" s="12">
        <v>50</v>
      </c>
      <c r="M31" s="12">
        <v>1</v>
      </c>
    </row>
    <row r="32" spans="1:13" ht="24" customHeight="1" x14ac:dyDescent="0.25">
      <c r="A32" s="17"/>
      <c r="B32" s="12">
        <f t="shared" ref="B32:J32" si="3">SUM(B6:B31)</f>
        <v>51</v>
      </c>
      <c r="C32" s="12">
        <f t="shared" si="3"/>
        <v>42</v>
      </c>
      <c r="D32" s="12">
        <f t="shared" si="3"/>
        <v>53</v>
      </c>
      <c r="E32" s="12">
        <f t="shared" si="3"/>
        <v>54</v>
      </c>
      <c r="F32" s="12">
        <f t="shared" si="3"/>
        <v>45</v>
      </c>
      <c r="G32" s="12">
        <f t="shared" si="3"/>
        <v>61</v>
      </c>
      <c r="H32" s="12">
        <f t="shared" si="3"/>
        <v>69</v>
      </c>
      <c r="I32" s="12">
        <f t="shared" si="3"/>
        <v>375</v>
      </c>
      <c r="J32" s="12">
        <f t="shared" si="3"/>
        <v>148</v>
      </c>
      <c r="K32" s="12"/>
      <c r="L32" s="12">
        <f>SUM(L6:L31)</f>
        <v>13016</v>
      </c>
      <c r="M32" s="12">
        <f>SUM(M6:M31)</f>
        <v>149</v>
      </c>
    </row>
    <row r="33" spans="1:14" ht="24" customHeight="1" x14ac:dyDescent="0.35">
      <c r="A33" s="18" t="s">
        <v>69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0"/>
      <c r="M33" s="20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24" customHeight="1" x14ac:dyDescent="0.25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 ht="24" customHeight="1" x14ac:dyDescent="0.25">
      <c r="A37" s="17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4" ht="24" customHeight="1" x14ac:dyDescent="0.25">
      <c r="A38" s="17"/>
      <c r="B38" s="20"/>
      <c r="C38" s="20"/>
      <c r="D38" s="20"/>
      <c r="E38" s="21"/>
      <c r="F38" s="21"/>
      <c r="G38" s="21"/>
      <c r="H38" s="21"/>
      <c r="I38" s="21"/>
      <c r="J38" s="21"/>
      <c r="K38" s="21"/>
      <c r="L38" s="21"/>
      <c r="M38" s="21"/>
    </row>
    <row r="39" spans="1:14" ht="24" customHeight="1" x14ac:dyDescent="0.25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4" ht="16.5" customHeight="1" x14ac:dyDescent="0.25">
      <c r="A40" s="22"/>
      <c r="B40" s="23"/>
      <c r="C40" s="23"/>
      <c r="D40" s="23"/>
      <c r="E40" s="23"/>
      <c r="F40" s="24" t="s">
        <v>24</v>
      </c>
      <c r="G40" s="24"/>
      <c r="H40" s="24"/>
      <c r="I40" s="24"/>
      <c r="J40" s="24"/>
      <c r="K40" s="24"/>
      <c r="L40" s="23"/>
      <c r="M40" s="23"/>
    </row>
    <row r="41" spans="1:14" ht="12.75" customHeight="1" x14ac:dyDescent="0.2"/>
    <row r="42" spans="1:14" ht="12.75" customHeight="1" x14ac:dyDescent="0.2"/>
    <row r="43" spans="1:14" ht="12.75" customHeight="1" x14ac:dyDescent="0.2"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</row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</sheetData>
  <mergeCells count="2">
    <mergeCell ref="A2:M2"/>
    <mergeCell ref="B43:N43"/>
  </mergeCells>
  <pageMargins left="0.7" right="0.7" top="0.75" bottom="0.75" header="0" footer="0"/>
  <pageSetup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7"/>
  <sheetViews>
    <sheetView showGridLines="0" topLeftCell="A2" zoomScale="55" zoomScaleNormal="55" workbookViewId="0">
      <selection activeCell="H24" sqref="H2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37</v>
      </c>
      <c r="B6" s="11">
        <v>3</v>
      </c>
      <c r="C6" s="11">
        <v>3</v>
      </c>
      <c r="D6" s="11">
        <v>3</v>
      </c>
      <c r="E6" s="11">
        <v>3</v>
      </c>
      <c r="F6" s="11">
        <v>3</v>
      </c>
      <c r="G6" s="11">
        <v>3</v>
      </c>
      <c r="H6" s="11">
        <v>3</v>
      </c>
      <c r="I6" s="12">
        <v>21</v>
      </c>
      <c r="J6" s="12">
        <v>7</v>
      </c>
      <c r="K6" s="13">
        <v>1</v>
      </c>
      <c r="L6" s="12">
        <v>7</v>
      </c>
      <c r="M6" s="12"/>
    </row>
    <row r="7" spans="1:13" ht="24" customHeight="1" x14ac:dyDescent="0.35">
      <c r="A7" s="42" t="s">
        <v>12</v>
      </c>
      <c r="B7" s="11">
        <v>3</v>
      </c>
      <c r="C7" s="11">
        <v>3</v>
      </c>
      <c r="D7" s="11">
        <v>3</v>
      </c>
      <c r="E7" s="11">
        <v>3</v>
      </c>
      <c r="F7" s="25">
        <v>2</v>
      </c>
      <c r="G7" s="11">
        <v>3</v>
      </c>
      <c r="H7" s="11">
        <v>3</v>
      </c>
      <c r="I7" s="12">
        <v>20</v>
      </c>
      <c r="J7" s="12">
        <v>7</v>
      </c>
      <c r="K7" s="13">
        <v>1</v>
      </c>
      <c r="L7" s="12">
        <v>7</v>
      </c>
      <c r="M7" s="12"/>
    </row>
    <row r="8" spans="1:13" ht="24" customHeight="1" x14ac:dyDescent="0.35">
      <c r="A8" s="42" t="s">
        <v>75</v>
      </c>
      <c r="B8" s="11">
        <v>3</v>
      </c>
      <c r="C8" s="11">
        <v>3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2">
        <v>21</v>
      </c>
      <c r="J8" s="12">
        <v>7</v>
      </c>
      <c r="K8" s="13">
        <v>1</v>
      </c>
      <c r="L8" s="12">
        <v>7</v>
      </c>
      <c r="M8" s="12"/>
    </row>
    <row r="9" spans="1:13" ht="24" customHeight="1" x14ac:dyDescent="0.35">
      <c r="A9" s="42" t="s">
        <v>76</v>
      </c>
      <c r="B9" s="11">
        <v>3</v>
      </c>
      <c r="C9" s="11">
        <v>3</v>
      </c>
      <c r="D9" s="11">
        <v>3</v>
      </c>
      <c r="E9" s="11">
        <v>3</v>
      </c>
      <c r="F9" s="11">
        <v>3</v>
      </c>
      <c r="G9" s="11">
        <v>3</v>
      </c>
      <c r="H9" s="25">
        <v>2</v>
      </c>
      <c r="I9" s="12">
        <v>20</v>
      </c>
      <c r="J9" s="12">
        <v>7</v>
      </c>
      <c r="K9" s="13">
        <v>1</v>
      </c>
      <c r="L9" s="12">
        <v>7</v>
      </c>
      <c r="M9" s="12"/>
    </row>
    <row r="10" spans="1:13" ht="24" customHeight="1" x14ac:dyDescent="0.35">
      <c r="A10" s="42" t="s">
        <v>77</v>
      </c>
      <c r="B10" s="11">
        <v>3</v>
      </c>
      <c r="C10" s="11">
        <v>3</v>
      </c>
      <c r="D10" s="11">
        <v>3</v>
      </c>
      <c r="E10" s="11">
        <v>3</v>
      </c>
      <c r="F10" s="11">
        <v>3</v>
      </c>
      <c r="G10" s="11">
        <v>3</v>
      </c>
      <c r="H10" s="11">
        <v>3</v>
      </c>
      <c r="I10" s="12">
        <v>21</v>
      </c>
      <c r="J10" s="12">
        <v>7</v>
      </c>
      <c r="K10" s="13">
        <v>1</v>
      </c>
      <c r="L10" s="12">
        <v>7</v>
      </c>
      <c r="M10" s="12"/>
    </row>
    <row r="11" spans="1:13" ht="24" customHeight="1" x14ac:dyDescent="0.35">
      <c r="A11" s="42" t="s">
        <v>78</v>
      </c>
      <c r="B11" s="11">
        <v>3</v>
      </c>
      <c r="C11" s="11">
        <v>3</v>
      </c>
      <c r="D11" s="11">
        <v>3</v>
      </c>
      <c r="E11" s="11">
        <v>3</v>
      </c>
      <c r="F11" s="11">
        <v>3</v>
      </c>
      <c r="G11" s="11">
        <v>3</v>
      </c>
      <c r="H11" s="11">
        <v>3</v>
      </c>
      <c r="I11" s="12">
        <v>21</v>
      </c>
      <c r="J11" s="12">
        <v>7</v>
      </c>
      <c r="K11" s="13">
        <v>1</v>
      </c>
      <c r="L11" s="12">
        <v>7</v>
      </c>
      <c r="M11" s="12"/>
    </row>
    <row r="12" spans="1:13" ht="24" customHeight="1" x14ac:dyDescent="0.35">
      <c r="A12" s="42" t="s">
        <v>79</v>
      </c>
      <c r="B12" s="11">
        <v>3</v>
      </c>
      <c r="C12" s="11">
        <v>3</v>
      </c>
      <c r="D12" s="11">
        <v>3</v>
      </c>
      <c r="E12" s="11">
        <v>3</v>
      </c>
      <c r="F12" s="11">
        <v>3</v>
      </c>
      <c r="G12" s="11">
        <v>3</v>
      </c>
      <c r="H12" s="11">
        <v>3</v>
      </c>
      <c r="I12" s="12">
        <v>21</v>
      </c>
      <c r="J12" s="12">
        <v>7</v>
      </c>
      <c r="K12" s="13">
        <v>1</v>
      </c>
      <c r="L12" s="12">
        <v>7</v>
      </c>
      <c r="M12" s="12"/>
    </row>
    <row r="13" spans="1:13" ht="24" customHeight="1" x14ac:dyDescent="0.35">
      <c r="A13" s="42" t="s">
        <v>80</v>
      </c>
      <c r="B13" s="11">
        <v>3</v>
      </c>
      <c r="C13" s="11">
        <v>3</v>
      </c>
      <c r="D13" s="11">
        <v>3</v>
      </c>
      <c r="E13" s="11">
        <v>3</v>
      </c>
      <c r="F13" s="11">
        <v>3</v>
      </c>
      <c r="G13" s="11">
        <v>3</v>
      </c>
      <c r="H13" s="11">
        <v>3</v>
      </c>
      <c r="I13" s="12">
        <v>21</v>
      </c>
      <c r="J13" s="12">
        <v>7</v>
      </c>
      <c r="K13" s="13">
        <v>1</v>
      </c>
      <c r="L13" s="12">
        <v>7</v>
      </c>
      <c r="M13" s="12"/>
    </row>
    <row r="14" spans="1:13" ht="24" customHeight="1" x14ac:dyDescent="0.35">
      <c r="A14" s="42" t="s">
        <v>81</v>
      </c>
      <c r="B14" s="11">
        <v>3</v>
      </c>
      <c r="C14" s="11">
        <v>3</v>
      </c>
      <c r="D14" s="11">
        <v>3</v>
      </c>
      <c r="E14" s="11">
        <v>3</v>
      </c>
      <c r="F14" s="11">
        <v>3</v>
      </c>
      <c r="G14" s="11">
        <v>3</v>
      </c>
      <c r="H14" s="11">
        <v>3</v>
      </c>
      <c r="I14" s="12">
        <v>21</v>
      </c>
      <c r="J14" s="12">
        <v>7</v>
      </c>
      <c r="K14" s="13">
        <v>1</v>
      </c>
      <c r="L14" s="12">
        <v>7</v>
      </c>
      <c r="M14" s="12"/>
    </row>
    <row r="15" spans="1:13" ht="24" customHeight="1" x14ac:dyDescent="0.35">
      <c r="A15" s="42" t="s">
        <v>82</v>
      </c>
      <c r="B15" s="11">
        <v>3</v>
      </c>
      <c r="C15" s="11">
        <v>3</v>
      </c>
      <c r="D15" s="11">
        <v>3</v>
      </c>
      <c r="E15" s="11">
        <v>3</v>
      </c>
      <c r="F15" s="11">
        <v>3</v>
      </c>
      <c r="G15" s="11">
        <v>3</v>
      </c>
      <c r="H15" s="11">
        <v>3</v>
      </c>
      <c r="I15" s="12">
        <v>21</v>
      </c>
      <c r="J15" s="12">
        <v>7</v>
      </c>
      <c r="K15" s="13">
        <v>1</v>
      </c>
      <c r="L15" s="12">
        <v>7</v>
      </c>
      <c r="M15" s="12"/>
    </row>
    <row r="16" spans="1:13" ht="24" customHeight="1" x14ac:dyDescent="0.35">
      <c r="A16" s="42" t="s">
        <v>83</v>
      </c>
      <c r="B16" s="11">
        <v>3</v>
      </c>
      <c r="C16" s="11">
        <v>3</v>
      </c>
      <c r="D16" s="25">
        <v>2</v>
      </c>
      <c r="E16" s="25">
        <v>2</v>
      </c>
      <c r="F16" s="11">
        <v>3</v>
      </c>
      <c r="G16" s="14">
        <v>1</v>
      </c>
      <c r="H16" s="11">
        <v>3</v>
      </c>
      <c r="I16" s="12">
        <v>17</v>
      </c>
      <c r="J16" s="12">
        <v>7</v>
      </c>
      <c r="K16" s="13">
        <v>1</v>
      </c>
      <c r="L16" s="12">
        <v>7</v>
      </c>
      <c r="M16" s="12"/>
    </row>
    <row r="17" spans="1:13" ht="24" customHeight="1" x14ac:dyDescent="0.35">
      <c r="A17" s="42" t="s">
        <v>84</v>
      </c>
      <c r="B17" s="11">
        <v>3</v>
      </c>
      <c r="C17" s="11">
        <v>3</v>
      </c>
      <c r="D17" s="25">
        <v>2</v>
      </c>
      <c r="E17" s="11">
        <v>3</v>
      </c>
      <c r="F17" s="11">
        <v>3</v>
      </c>
      <c r="G17" s="16">
        <v>0</v>
      </c>
      <c r="H17" s="11">
        <v>3</v>
      </c>
      <c r="I17" s="12">
        <v>17</v>
      </c>
      <c r="J17" s="12">
        <v>7</v>
      </c>
      <c r="K17" s="13">
        <v>1</v>
      </c>
      <c r="L17" s="12">
        <v>7</v>
      </c>
      <c r="M17" s="12"/>
    </row>
    <row r="18" spans="1:13" ht="24" customHeight="1" x14ac:dyDescent="0.35">
      <c r="A18" s="42" t="s">
        <v>85</v>
      </c>
      <c r="B18" s="11">
        <v>3</v>
      </c>
      <c r="C18" s="11">
        <v>3</v>
      </c>
      <c r="D18" s="14">
        <v>1</v>
      </c>
      <c r="E18" s="25">
        <v>2</v>
      </c>
      <c r="F18" s="11">
        <v>3</v>
      </c>
      <c r="G18" s="14">
        <v>1</v>
      </c>
      <c r="H18" s="11">
        <v>3</v>
      </c>
      <c r="I18" s="12">
        <v>16</v>
      </c>
      <c r="J18" s="12">
        <v>7</v>
      </c>
      <c r="K18" s="13">
        <v>1</v>
      </c>
      <c r="L18" s="12">
        <v>7</v>
      </c>
      <c r="M18" s="12"/>
    </row>
    <row r="19" spans="1:13" ht="24" customHeight="1" x14ac:dyDescent="0.35">
      <c r="A19" s="42" t="s">
        <v>86</v>
      </c>
      <c r="B19" s="25">
        <v>2</v>
      </c>
      <c r="C19" s="11">
        <v>3</v>
      </c>
      <c r="D19" s="11">
        <v>3</v>
      </c>
      <c r="E19" s="25">
        <v>2</v>
      </c>
      <c r="F19" s="25">
        <v>2</v>
      </c>
      <c r="G19" s="25">
        <v>2</v>
      </c>
      <c r="H19" s="14">
        <v>1</v>
      </c>
      <c r="I19" s="12">
        <v>15</v>
      </c>
      <c r="J19" s="12">
        <v>7</v>
      </c>
      <c r="K19" s="13">
        <v>1</v>
      </c>
      <c r="L19" s="12">
        <v>7</v>
      </c>
      <c r="M19" s="12"/>
    </row>
    <row r="20" spans="1:13" ht="24" customHeight="1" x14ac:dyDescent="0.35">
      <c r="A20" s="42" t="s">
        <v>87</v>
      </c>
      <c r="B20" s="25">
        <v>2</v>
      </c>
      <c r="C20" s="11">
        <v>3</v>
      </c>
      <c r="D20" s="25">
        <v>2</v>
      </c>
      <c r="E20" s="11">
        <v>3</v>
      </c>
      <c r="F20" s="25">
        <v>2</v>
      </c>
      <c r="G20" s="14">
        <v>1</v>
      </c>
      <c r="H20" s="25">
        <v>2</v>
      </c>
      <c r="I20" s="12">
        <v>15</v>
      </c>
      <c r="J20" s="12">
        <v>7</v>
      </c>
      <c r="K20" s="13">
        <v>1</v>
      </c>
      <c r="L20" s="12">
        <v>7</v>
      </c>
      <c r="M20" s="12"/>
    </row>
    <row r="21" spans="1:13" ht="24" customHeight="1" x14ac:dyDescent="0.35">
      <c r="A21" s="42" t="s">
        <v>88</v>
      </c>
      <c r="B21" s="11">
        <v>3</v>
      </c>
      <c r="C21" s="14">
        <v>1</v>
      </c>
      <c r="D21" s="14">
        <v>1</v>
      </c>
      <c r="E21" s="25">
        <v>2</v>
      </c>
      <c r="F21" s="11">
        <v>3</v>
      </c>
      <c r="G21" s="14">
        <v>1</v>
      </c>
      <c r="H21" s="11">
        <v>3</v>
      </c>
      <c r="I21" s="12">
        <v>14</v>
      </c>
      <c r="J21" s="12">
        <v>7</v>
      </c>
      <c r="K21" s="13">
        <v>1</v>
      </c>
      <c r="L21" s="12">
        <v>7</v>
      </c>
      <c r="M21" s="12"/>
    </row>
    <row r="22" spans="1:13" ht="24" customHeight="1" x14ac:dyDescent="0.35">
      <c r="A22" s="42" t="s">
        <v>89</v>
      </c>
      <c r="B22" s="25">
        <v>2</v>
      </c>
      <c r="C22" s="11">
        <v>3</v>
      </c>
      <c r="D22" s="25">
        <v>2</v>
      </c>
      <c r="E22" s="25">
        <v>2</v>
      </c>
      <c r="F22" s="25">
        <v>2</v>
      </c>
      <c r="G22" s="16">
        <v>0</v>
      </c>
      <c r="H22" s="25">
        <v>2</v>
      </c>
      <c r="I22" s="12">
        <v>13</v>
      </c>
      <c r="J22" s="12">
        <v>7</v>
      </c>
      <c r="K22" s="13">
        <v>1</v>
      </c>
      <c r="L22" s="12">
        <v>7</v>
      </c>
      <c r="M22" s="12"/>
    </row>
    <row r="23" spans="1:13" ht="24" customHeight="1" x14ac:dyDescent="0.35">
      <c r="A23" s="42" t="s">
        <v>90</v>
      </c>
      <c r="B23" s="15" t="s">
        <v>16</v>
      </c>
      <c r="C23" s="15" t="s">
        <v>16</v>
      </c>
      <c r="D23" s="11">
        <v>3</v>
      </c>
      <c r="E23" s="11">
        <v>3</v>
      </c>
      <c r="F23" s="25">
        <v>2</v>
      </c>
      <c r="G23" s="25">
        <v>2</v>
      </c>
      <c r="H23" s="11">
        <v>3</v>
      </c>
      <c r="I23" s="12">
        <v>13</v>
      </c>
      <c r="J23" s="12">
        <v>5</v>
      </c>
      <c r="K23" s="13">
        <v>1</v>
      </c>
      <c r="L23" s="12">
        <v>5</v>
      </c>
      <c r="M23" s="12"/>
    </row>
    <row r="24" spans="1:13" ht="24" customHeight="1" x14ac:dyDescent="0.35">
      <c r="A24" s="42" t="s">
        <v>91</v>
      </c>
      <c r="B24" s="25">
        <v>2</v>
      </c>
      <c r="C24" s="25">
        <v>2</v>
      </c>
      <c r="D24" s="14">
        <v>1</v>
      </c>
      <c r="E24" s="11">
        <v>3</v>
      </c>
      <c r="F24" s="14">
        <v>1</v>
      </c>
      <c r="G24" s="25">
        <v>2</v>
      </c>
      <c r="H24" s="14">
        <v>1</v>
      </c>
      <c r="I24" s="12">
        <v>12</v>
      </c>
      <c r="J24" s="12">
        <v>7</v>
      </c>
      <c r="K24" s="13">
        <v>1</v>
      </c>
      <c r="L24" s="12">
        <v>7</v>
      </c>
      <c r="M24" s="12"/>
    </row>
    <row r="25" spans="1:13" ht="24" customHeight="1" x14ac:dyDescent="0.35">
      <c r="A25" s="42" t="s">
        <v>92</v>
      </c>
      <c r="B25" s="11">
        <v>3</v>
      </c>
      <c r="C25" s="25">
        <v>2</v>
      </c>
      <c r="D25" s="16">
        <v>0</v>
      </c>
      <c r="E25" s="14">
        <v>1</v>
      </c>
      <c r="F25" s="25">
        <v>2</v>
      </c>
      <c r="G25" s="14">
        <v>1</v>
      </c>
      <c r="H25" s="25">
        <v>2</v>
      </c>
      <c r="I25" s="12">
        <v>11</v>
      </c>
      <c r="J25" s="12">
        <v>7</v>
      </c>
      <c r="K25" s="13">
        <v>1</v>
      </c>
      <c r="L25" s="12">
        <v>7</v>
      </c>
      <c r="M25" s="12"/>
    </row>
    <row r="26" spans="1:13" ht="24" customHeight="1" x14ac:dyDescent="0.35">
      <c r="A26" s="42" t="s">
        <v>93</v>
      </c>
      <c r="B26" s="15" t="s">
        <v>16</v>
      </c>
      <c r="C26" s="15" t="s">
        <v>16</v>
      </c>
      <c r="D26" s="11">
        <v>3</v>
      </c>
      <c r="E26" s="25">
        <v>2</v>
      </c>
      <c r="F26" s="25">
        <v>2</v>
      </c>
      <c r="G26" s="14">
        <v>1</v>
      </c>
      <c r="H26" s="11">
        <v>3</v>
      </c>
      <c r="I26" s="12">
        <v>11</v>
      </c>
      <c r="J26" s="12">
        <v>5</v>
      </c>
      <c r="K26" s="13">
        <v>1</v>
      </c>
      <c r="L26" s="12">
        <v>5</v>
      </c>
      <c r="M26" s="12"/>
    </row>
    <row r="27" spans="1:13" ht="24" customHeight="1" x14ac:dyDescent="0.35">
      <c r="A27" s="42" t="s">
        <v>94</v>
      </c>
      <c r="B27" s="15" t="s">
        <v>16</v>
      </c>
      <c r="C27" s="15" t="s">
        <v>16</v>
      </c>
      <c r="D27" s="15" t="s">
        <v>16</v>
      </c>
      <c r="E27" s="15" t="s">
        <v>16</v>
      </c>
      <c r="F27" s="11">
        <v>3</v>
      </c>
      <c r="G27" s="11">
        <v>3</v>
      </c>
      <c r="H27" s="11">
        <v>3</v>
      </c>
      <c r="I27" s="12">
        <v>9</v>
      </c>
      <c r="J27" s="12">
        <v>3</v>
      </c>
      <c r="K27" s="13">
        <v>1</v>
      </c>
      <c r="L27" s="12">
        <v>3</v>
      </c>
      <c r="M27" s="12"/>
    </row>
    <row r="28" spans="1:13" ht="24" customHeight="1" x14ac:dyDescent="0.35">
      <c r="A28" s="42" t="s">
        <v>95</v>
      </c>
      <c r="B28" s="15" t="s">
        <v>16</v>
      </c>
      <c r="C28" s="15" t="s">
        <v>16</v>
      </c>
      <c r="D28" s="15" t="s">
        <v>16</v>
      </c>
      <c r="E28" s="15" t="s">
        <v>16</v>
      </c>
      <c r="F28" s="11">
        <v>3</v>
      </c>
      <c r="G28" s="25">
        <v>2</v>
      </c>
      <c r="H28" s="11">
        <v>3</v>
      </c>
      <c r="I28" s="12">
        <v>8</v>
      </c>
      <c r="J28" s="12">
        <v>3</v>
      </c>
      <c r="K28" s="13">
        <v>1</v>
      </c>
      <c r="L28" s="12">
        <v>3</v>
      </c>
      <c r="M28" s="12"/>
    </row>
    <row r="29" spans="1:13" ht="24" customHeight="1" x14ac:dyDescent="0.35">
      <c r="A29" s="42" t="s">
        <v>96</v>
      </c>
      <c r="B29" s="15" t="s">
        <v>16</v>
      </c>
      <c r="C29" s="15" t="s">
        <v>16</v>
      </c>
      <c r="D29" s="15" t="s">
        <v>16</v>
      </c>
      <c r="E29" s="15" t="s">
        <v>16</v>
      </c>
      <c r="F29" s="15" t="s">
        <v>16</v>
      </c>
      <c r="G29" s="11">
        <v>3</v>
      </c>
      <c r="H29" s="11">
        <v>3</v>
      </c>
      <c r="I29" s="12">
        <v>6</v>
      </c>
      <c r="J29" s="12">
        <v>2</v>
      </c>
      <c r="K29" s="13">
        <v>1</v>
      </c>
      <c r="L29" s="12">
        <v>2</v>
      </c>
      <c r="M29" s="12"/>
    </row>
    <row r="30" spans="1:13" ht="24" customHeight="1" x14ac:dyDescent="0.25">
      <c r="A30" s="17"/>
      <c r="B30" s="12">
        <f t="shared" ref="B30:J30" si="0">SUM(B6:B29)</f>
        <v>53</v>
      </c>
      <c r="C30" s="12">
        <f t="shared" si="0"/>
        <v>53</v>
      </c>
      <c r="D30" s="12">
        <f t="shared" si="0"/>
        <v>50</v>
      </c>
      <c r="E30" s="12">
        <f t="shared" si="0"/>
        <v>55</v>
      </c>
      <c r="F30" s="12">
        <f t="shared" si="0"/>
        <v>60</v>
      </c>
      <c r="G30" s="12">
        <f t="shared" si="0"/>
        <v>50</v>
      </c>
      <c r="H30" s="12">
        <f t="shared" si="0"/>
        <v>64</v>
      </c>
      <c r="I30" s="12">
        <f t="shared" si="0"/>
        <v>385</v>
      </c>
      <c r="J30" s="12">
        <f t="shared" si="0"/>
        <v>151</v>
      </c>
      <c r="K30" s="12"/>
      <c r="L30" s="12">
        <f>SUM(L6:L29)</f>
        <v>151</v>
      </c>
      <c r="M30" s="12">
        <f>SUM(M6:M29)</f>
        <v>0</v>
      </c>
    </row>
    <row r="31" spans="1:13" ht="24" customHeight="1" x14ac:dyDescent="0.35">
      <c r="A31" s="18" t="s">
        <v>97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</row>
    <row r="32" spans="1:13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24" customHeight="1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1"/>
      <c r="F36" s="21"/>
      <c r="G36" s="21"/>
      <c r="H36" s="21"/>
      <c r="I36" s="21"/>
      <c r="J36" s="21"/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 ht="16.5" customHeight="1" x14ac:dyDescent="0.25">
      <c r="A38" s="22"/>
      <c r="B38" s="23"/>
      <c r="C38" s="23"/>
      <c r="D38" s="23"/>
      <c r="E38" s="23"/>
      <c r="F38" s="24" t="s">
        <v>24</v>
      </c>
      <c r="G38" s="24"/>
      <c r="H38" s="24"/>
      <c r="I38" s="24"/>
      <c r="J38" s="24"/>
      <c r="K38" s="24"/>
      <c r="L38" s="23"/>
      <c r="M38" s="23"/>
    </row>
    <row r="39" spans="1:14" ht="12.75" customHeight="1" x14ac:dyDescent="0.2"/>
    <row r="40" spans="1:14" ht="12.75" customHeight="1" x14ac:dyDescent="0.2"/>
    <row r="41" spans="1:14" ht="12.75" customHeight="1" x14ac:dyDescent="0.2"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</row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</sheetData>
  <mergeCells count="2">
    <mergeCell ref="A2:M2"/>
    <mergeCell ref="B41:N41"/>
  </mergeCells>
  <pageMargins left="0.7" right="0.7" top="0.75" bottom="0.75" header="0" footer="0"/>
  <pageSetup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8"/>
  <sheetViews>
    <sheetView showGridLines="0" topLeftCell="A2" zoomScale="55" zoomScaleNormal="55" workbookViewId="0">
      <selection activeCell="G30" sqref="G30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98</v>
      </c>
      <c r="B6" s="11">
        <v>3</v>
      </c>
      <c r="C6" s="11">
        <v>3</v>
      </c>
      <c r="D6" s="11">
        <v>3</v>
      </c>
      <c r="E6" s="11">
        <v>3</v>
      </c>
      <c r="F6" s="11">
        <v>3</v>
      </c>
      <c r="G6" s="11">
        <v>3</v>
      </c>
      <c r="H6" s="11">
        <v>3</v>
      </c>
      <c r="I6" s="12">
        <v>21</v>
      </c>
      <c r="J6" s="12">
        <v>7</v>
      </c>
      <c r="K6" s="13">
        <v>1</v>
      </c>
      <c r="L6" s="12">
        <v>700</v>
      </c>
      <c r="M6" s="12">
        <v>7</v>
      </c>
    </row>
    <row r="7" spans="1:13" ht="24" customHeight="1" x14ac:dyDescent="0.35">
      <c r="A7" s="42" t="s">
        <v>76</v>
      </c>
      <c r="B7" s="11">
        <v>3</v>
      </c>
      <c r="C7" s="25">
        <v>2</v>
      </c>
      <c r="D7" s="11">
        <v>3</v>
      </c>
      <c r="E7" s="11">
        <v>3</v>
      </c>
      <c r="F7" s="11">
        <v>3</v>
      </c>
      <c r="G7" s="11">
        <v>3</v>
      </c>
      <c r="H7" s="11">
        <v>3</v>
      </c>
      <c r="I7" s="12">
        <v>20</v>
      </c>
      <c r="J7" s="12">
        <v>7</v>
      </c>
      <c r="K7" s="13">
        <v>1</v>
      </c>
      <c r="L7" s="12">
        <v>674</v>
      </c>
      <c r="M7" s="12">
        <v>7</v>
      </c>
    </row>
    <row r="8" spans="1:13" ht="24" customHeight="1" x14ac:dyDescent="0.35">
      <c r="A8" s="42" t="s">
        <v>99</v>
      </c>
      <c r="B8" s="11">
        <v>3</v>
      </c>
      <c r="C8" s="11">
        <v>3</v>
      </c>
      <c r="D8" s="11">
        <v>3</v>
      </c>
      <c r="E8" s="11">
        <v>3</v>
      </c>
      <c r="F8" s="11">
        <v>3</v>
      </c>
      <c r="G8" s="25">
        <v>2</v>
      </c>
      <c r="H8" s="11">
        <v>3</v>
      </c>
      <c r="I8" s="12">
        <v>20</v>
      </c>
      <c r="J8" s="12">
        <v>7</v>
      </c>
      <c r="K8" s="13">
        <v>1</v>
      </c>
      <c r="L8" s="12">
        <v>673</v>
      </c>
      <c r="M8" s="12">
        <v>7</v>
      </c>
    </row>
    <row r="9" spans="1:13" ht="24" customHeight="1" x14ac:dyDescent="0.35">
      <c r="A9" s="42" t="s">
        <v>75</v>
      </c>
      <c r="B9" s="11">
        <v>3</v>
      </c>
      <c r="C9" s="11">
        <v>3</v>
      </c>
      <c r="D9" s="25">
        <v>2</v>
      </c>
      <c r="E9" s="11">
        <v>3</v>
      </c>
      <c r="F9" s="11">
        <v>3</v>
      </c>
      <c r="G9" s="16">
        <v>0</v>
      </c>
      <c r="H9" s="11">
        <v>3</v>
      </c>
      <c r="I9" s="12">
        <v>17</v>
      </c>
      <c r="J9" s="12">
        <v>7</v>
      </c>
      <c r="K9" s="13">
        <v>1</v>
      </c>
      <c r="L9" s="12">
        <v>617</v>
      </c>
      <c r="M9" s="12">
        <v>7</v>
      </c>
    </row>
    <row r="10" spans="1:13" ht="24" customHeight="1" x14ac:dyDescent="0.35">
      <c r="A10" s="42" t="s">
        <v>92</v>
      </c>
      <c r="B10" s="11">
        <v>3</v>
      </c>
      <c r="C10" s="11">
        <v>3</v>
      </c>
      <c r="D10" s="16">
        <v>0</v>
      </c>
      <c r="E10" s="11">
        <v>3</v>
      </c>
      <c r="F10" s="11">
        <v>3</v>
      </c>
      <c r="G10" s="25">
        <v>2</v>
      </c>
      <c r="H10" s="11">
        <v>3</v>
      </c>
      <c r="I10" s="12">
        <v>17</v>
      </c>
      <c r="J10" s="12">
        <v>7</v>
      </c>
      <c r="K10" s="13">
        <v>1</v>
      </c>
      <c r="L10" s="12">
        <v>610</v>
      </c>
      <c r="M10" s="12">
        <v>7</v>
      </c>
    </row>
    <row r="11" spans="1:13" ht="24" customHeight="1" x14ac:dyDescent="0.35">
      <c r="A11" s="42" t="s">
        <v>91</v>
      </c>
      <c r="B11" s="11">
        <v>3</v>
      </c>
      <c r="C11" s="25">
        <v>2</v>
      </c>
      <c r="D11" s="16">
        <v>0</v>
      </c>
      <c r="E11" s="11">
        <v>3</v>
      </c>
      <c r="F11" s="11">
        <v>3</v>
      </c>
      <c r="G11" s="14">
        <v>1</v>
      </c>
      <c r="H11" s="11">
        <v>3</v>
      </c>
      <c r="I11" s="12">
        <v>15</v>
      </c>
      <c r="J11" s="12">
        <v>7</v>
      </c>
      <c r="K11" s="13">
        <v>1</v>
      </c>
      <c r="L11" s="12">
        <v>549</v>
      </c>
      <c r="M11" s="12">
        <v>7</v>
      </c>
    </row>
    <row r="12" spans="1:13" ht="24" customHeight="1" x14ac:dyDescent="0.35">
      <c r="A12" s="42" t="s">
        <v>89</v>
      </c>
      <c r="B12" s="11">
        <v>3</v>
      </c>
      <c r="C12" s="25">
        <v>2</v>
      </c>
      <c r="D12" s="16">
        <v>0</v>
      </c>
      <c r="E12" s="25">
        <v>2</v>
      </c>
      <c r="F12" s="11">
        <v>3</v>
      </c>
      <c r="G12" s="16">
        <v>0</v>
      </c>
      <c r="H12" s="11">
        <v>3</v>
      </c>
      <c r="I12" s="12">
        <v>13</v>
      </c>
      <c r="J12" s="12">
        <v>7</v>
      </c>
      <c r="K12" s="13">
        <v>1</v>
      </c>
      <c r="L12" s="12">
        <v>552</v>
      </c>
      <c r="M12" s="12">
        <v>7</v>
      </c>
    </row>
    <row r="13" spans="1:13" ht="24" customHeight="1" x14ac:dyDescent="0.35">
      <c r="A13" s="42" t="s">
        <v>79</v>
      </c>
      <c r="B13" s="11">
        <v>3</v>
      </c>
      <c r="C13" s="11">
        <v>3</v>
      </c>
      <c r="D13" s="11">
        <v>3</v>
      </c>
      <c r="E13" s="11">
        <v>3</v>
      </c>
      <c r="F13" s="11">
        <v>3</v>
      </c>
      <c r="G13" s="11">
        <v>3</v>
      </c>
      <c r="H13" s="11">
        <v>3</v>
      </c>
      <c r="I13" s="12">
        <f t="shared" ref="I13:I30" si="0">SUM(B13:H13)</f>
        <v>21</v>
      </c>
      <c r="J13" s="12">
        <v>7</v>
      </c>
      <c r="K13" s="13">
        <f t="shared" ref="K13:K30" si="1">SUM(J13/7)</f>
        <v>1</v>
      </c>
      <c r="L13" s="12">
        <v>700</v>
      </c>
      <c r="M13" s="12">
        <f t="shared" ref="M13:M30" si="2">IF(ISBLANK(B13),0,IF((B13)="NA",0,IF((B13)="Not Used",-10,IF((B13)=1,1,IF((B13)=2,1,IF((B13)=3,1,IF((B13)=0,1,)))))+IF(ISBLANK(C13),0,IF((C13)="NA",0,IF((C13)="Not Used",-10,IF((C13)=1,1,IF((C13)=2,1,IF((C13)=3,1,IF((C13)=0,1,))))))+IF(ISBLANK(D13),0,IF((D13)="NA",0,IF((D13)="Not Used",-10,IF((D13)=1,1,IF((D13)=2,1,IF((D13)=3,1,IF((D13)=0,1,))))))+IF(ISBLANK(E13),0,IF((E13)="NA",0,IF((E13)="Not Used",-10,IF((E13)=1,1,IF((E13)=2,1,IF((E13)=3,1,IF((E13)=0,1,))))))+IF(ISBLANK(F13),0,IF((F13)="NA",0,IF((F13)="Not Used",-10,IF((F13)=1,1,IF((F13)=2,1,IF((F13)=3,1,IF((F13)=0,1,))))))+IF(ISBLANK(G13),0,IF((G13)="NA",0,IF((G13)="Not Used",-10,IF((G13)=1,1,IF((G13)=2,1,IF((G13)=3,1,IF((G13)=0,1,))))))+IF(ISBLANK(H13),0,IF((H13)="NA",0,IF((H13)="Not Used",-10,IF((H13)=1,1,IF((H13)=2,1,IF((H13)=3,1,IF((H13)=0,1,))))))))))))))</f>
        <v>7</v>
      </c>
    </row>
    <row r="14" spans="1:13" ht="24" customHeight="1" x14ac:dyDescent="0.35">
      <c r="A14" s="42" t="s">
        <v>100</v>
      </c>
      <c r="B14" s="11">
        <v>3</v>
      </c>
      <c r="C14" s="11">
        <v>3</v>
      </c>
      <c r="D14" s="11">
        <v>3</v>
      </c>
      <c r="E14" s="11">
        <v>3</v>
      </c>
      <c r="F14" s="11">
        <v>3</v>
      </c>
      <c r="G14" s="11">
        <v>3</v>
      </c>
      <c r="H14" s="11">
        <v>3</v>
      </c>
      <c r="I14" s="12">
        <f t="shared" si="0"/>
        <v>21</v>
      </c>
      <c r="J14" s="12">
        <v>7</v>
      </c>
      <c r="K14" s="13">
        <f t="shared" si="1"/>
        <v>1</v>
      </c>
      <c r="L14" s="12">
        <v>700</v>
      </c>
      <c r="M14" s="12">
        <f t="shared" si="2"/>
        <v>7</v>
      </c>
    </row>
    <row r="15" spans="1:13" ht="24" customHeight="1" x14ac:dyDescent="0.35">
      <c r="A15" s="42" t="s">
        <v>81</v>
      </c>
      <c r="B15" s="11">
        <v>3</v>
      </c>
      <c r="C15" s="11">
        <v>3</v>
      </c>
      <c r="D15" s="11">
        <v>3</v>
      </c>
      <c r="E15" s="11">
        <v>3</v>
      </c>
      <c r="F15" s="11">
        <v>3</v>
      </c>
      <c r="G15" s="11">
        <v>3</v>
      </c>
      <c r="H15" s="11">
        <v>3</v>
      </c>
      <c r="I15" s="12">
        <f t="shared" si="0"/>
        <v>21</v>
      </c>
      <c r="J15" s="12">
        <v>7</v>
      </c>
      <c r="K15" s="13">
        <f t="shared" si="1"/>
        <v>1</v>
      </c>
      <c r="L15" s="12">
        <v>700</v>
      </c>
      <c r="M15" s="12">
        <f t="shared" si="2"/>
        <v>7</v>
      </c>
    </row>
    <row r="16" spans="1:13" ht="24" customHeight="1" x14ac:dyDescent="0.35">
      <c r="A16" s="42" t="s">
        <v>77</v>
      </c>
      <c r="B16" s="11">
        <v>3</v>
      </c>
      <c r="C16" s="11">
        <v>3</v>
      </c>
      <c r="D16" s="11">
        <v>3</v>
      </c>
      <c r="E16" s="25">
        <v>2</v>
      </c>
      <c r="F16" s="11">
        <v>3</v>
      </c>
      <c r="G16" s="11">
        <v>3</v>
      </c>
      <c r="H16" s="11">
        <v>3</v>
      </c>
      <c r="I16" s="12">
        <f t="shared" si="0"/>
        <v>20</v>
      </c>
      <c r="J16" s="12">
        <v>7</v>
      </c>
      <c r="K16" s="13">
        <f t="shared" si="1"/>
        <v>1</v>
      </c>
      <c r="L16" s="12">
        <v>685</v>
      </c>
      <c r="M16" s="12">
        <f t="shared" si="2"/>
        <v>7</v>
      </c>
    </row>
    <row r="17" spans="1:13" ht="24" customHeight="1" x14ac:dyDescent="0.35">
      <c r="A17" s="42" t="s">
        <v>82</v>
      </c>
      <c r="B17" s="11">
        <v>3</v>
      </c>
      <c r="C17" s="11">
        <v>3</v>
      </c>
      <c r="D17" s="11">
        <v>3</v>
      </c>
      <c r="E17" s="25">
        <v>2</v>
      </c>
      <c r="F17" s="11">
        <v>3</v>
      </c>
      <c r="G17" s="11">
        <v>3</v>
      </c>
      <c r="H17" s="11">
        <v>3</v>
      </c>
      <c r="I17" s="12">
        <f t="shared" si="0"/>
        <v>20</v>
      </c>
      <c r="J17" s="12">
        <v>7</v>
      </c>
      <c r="K17" s="13">
        <f t="shared" si="1"/>
        <v>1</v>
      </c>
      <c r="L17" s="12">
        <v>679</v>
      </c>
      <c r="M17" s="12">
        <f t="shared" si="2"/>
        <v>7</v>
      </c>
    </row>
    <row r="18" spans="1:13" ht="24" customHeight="1" x14ac:dyDescent="0.35">
      <c r="A18" s="42" t="s">
        <v>86</v>
      </c>
      <c r="B18" s="11">
        <v>3</v>
      </c>
      <c r="C18" s="11">
        <v>3</v>
      </c>
      <c r="D18" s="25">
        <v>2</v>
      </c>
      <c r="E18" s="11">
        <v>3</v>
      </c>
      <c r="F18" s="11">
        <v>3</v>
      </c>
      <c r="G18" s="11">
        <v>3</v>
      </c>
      <c r="H18" s="11">
        <v>3</v>
      </c>
      <c r="I18" s="12">
        <f t="shared" si="0"/>
        <v>20</v>
      </c>
      <c r="J18" s="12">
        <v>7</v>
      </c>
      <c r="K18" s="13">
        <f t="shared" si="1"/>
        <v>1</v>
      </c>
      <c r="L18" s="12">
        <v>679</v>
      </c>
      <c r="M18" s="12">
        <f t="shared" si="2"/>
        <v>7</v>
      </c>
    </row>
    <row r="19" spans="1:13" ht="24" customHeight="1" x14ac:dyDescent="0.35">
      <c r="A19" s="42" t="s">
        <v>93</v>
      </c>
      <c r="B19" s="11">
        <v>3</v>
      </c>
      <c r="C19" s="11">
        <v>3</v>
      </c>
      <c r="D19" s="11">
        <v>3</v>
      </c>
      <c r="E19" s="11">
        <v>3</v>
      </c>
      <c r="F19" s="11">
        <v>3</v>
      </c>
      <c r="G19" s="25">
        <v>2</v>
      </c>
      <c r="H19" s="11">
        <v>3</v>
      </c>
      <c r="I19" s="12">
        <f t="shared" si="0"/>
        <v>20</v>
      </c>
      <c r="J19" s="12">
        <v>7</v>
      </c>
      <c r="K19" s="13">
        <f t="shared" si="1"/>
        <v>1</v>
      </c>
      <c r="L19" s="12">
        <v>676</v>
      </c>
      <c r="M19" s="12">
        <f t="shared" si="2"/>
        <v>7</v>
      </c>
    </row>
    <row r="20" spans="1:13" ht="24" customHeight="1" x14ac:dyDescent="0.35">
      <c r="A20" s="42" t="s">
        <v>96</v>
      </c>
      <c r="B20" s="11">
        <v>3</v>
      </c>
      <c r="C20" s="11">
        <v>3</v>
      </c>
      <c r="D20" s="11">
        <v>3</v>
      </c>
      <c r="E20" s="25">
        <v>2</v>
      </c>
      <c r="F20" s="11">
        <v>3</v>
      </c>
      <c r="G20" s="11">
        <v>3</v>
      </c>
      <c r="H20" s="11">
        <v>3</v>
      </c>
      <c r="I20" s="12">
        <f t="shared" si="0"/>
        <v>20</v>
      </c>
      <c r="J20" s="12">
        <v>7</v>
      </c>
      <c r="K20" s="13">
        <f t="shared" si="1"/>
        <v>1</v>
      </c>
      <c r="L20" s="12">
        <v>673</v>
      </c>
      <c r="M20" s="12">
        <f t="shared" si="2"/>
        <v>7</v>
      </c>
    </row>
    <row r="21" spans="1:13" ht="24" customHeight="1" x14ac:dyDescent="0.35">
      <c r="A21" s="42" t="s">
        <v>85</v>
      </c>
      <c r="B21" s="11">
        <v>3</v>
      </c>
      <c r="C21" s="11">
        <v>3</v>
      </c>
      <c r="D21" s="11">
        <v>3</v>
      </c>
      <c r="E21" s="11">
        <v>3</v>
      </c>
      <c r="F21" s="11">
        <v>3</v>
      </c>
      <c r="G21" s="25">
        <v>2</v>
      </c>
      <c r="H21" s="11">
        <v>3</v>
      </c>
      <c r="I21" s="12">
        <f t="shared" si="0"/>
        <v>20</v>
      </c>
      <c r="J21" s="12">
        <v>7</v>
      </c>
      <c r="K21" s="13">
        <f t="shared" si="1"/>
        <v>1</v>
      </c>
      <c r="L21" s="12">
        <v>660</v>
      </c>
      <c r="M21" s="12">
        <f t="shared" si="2"/>
        <v>7</v>
      </c>
    </row>
    <row r="22" spans="1:13" ht="24" customHeight="1" x14ac:dyDescent="0.35">
      <c r="A22" s="42" t="s">
        <v>101</v>
      </c>
      <c r="B22" s="11">
        <v>3</v>
      </c>
      <c r="C22" s="11">
        <v>3</v>
      </c>
      <c r="D22" s="14">
        <v>1</v>
      </c>
      <c r="E22" s="11">
        <v>3</v>
      </c>
      <c r="F22" s="11">
        <v>3</v>
      </c>
      <c r="G22" s="11">
        <v>3</v>
      </c>
      <c r="H22" s="11">
        <v>3</v>
      </c>
      <c r="I22" s="12">
        <f t="shared" si="0"/>
        <v>19</v>
      </c>
      <c r="J22" s="12">
        <v>7</v>
      </c>
      <c r="K22" s="13">
        <f t="shared" si="1"/>
        <v>1</v>
      </c>
      <c r="L22" s="12">
        <v>688</v>
      </c>
      <c r="M22" s="12">
        <f t="shared" si="2"/>
        <v>7</v>
      </c>
    </row>
    <row r="23" spans="1:13" ht="24" customHeight="1" x14ac:dyDescent="0.35">
      <c r="A23" s="42" t="s">
        <v>78</v>
      </c>
      <c r="B23" s="11">
        <v>3</v>
      </c>
      <c r="C23" s="11">
        <v>3</v>
      </c>
      <c r="D23" s="25">
        <v>2</v>
      </c>
      <c r="E23" s="25">
        <v>2</v>
      </c>
      <c r="F23" s="11">
        <v>3</v>
      </c>
      <c r="G23" s="11">
        <v>3</v>
      </c>
      <c r="H23" s="11">
        <v>3</v>
      </c>
      <c r="I23" s="12">
        <f t="shared" si="0"/>
        <v>19</v>
      </c>
      <c r="J23" s="12">
        <v>7</v>
      </c>
      <c r="K23" s="13">
        <f t="shared" si="1"/>
        <v>1</v>
      </c>
      <c r="L23" s="12">
        <v>666</v>
      </c>
      <c r="M23" s="12">
        <f t="shared" si="2"/>
        <v>7</v>
      </c>
    </row>
    <row r="24" spans="1:13" ht="24" customHeight="1" x14ac:dyDescent="0.35">
      <c r="A24" s="42" t="s">
        <v>94</v>
      </c>
      <c r="B24" s="11">
        <v>3</v>
      </c>
      <c r="C24" s="11">
        <v>3</v>
      </c>
      <c r="D24" s="11">
        <v>3</v>
      </c>
      <c r="E24" s="25">
        <v>2</v>
      </c>
      <c r="F24" s="11">
        <v>3</v>
      </c>
      <c r="G24" s="25">
        <v>2</v>
      </c>
      <c r="H24" s="11">
        <v>3</v>
      </c>
      <c r="I24" s="12">
        <f t="shared" si="0"/>
        <v>19</v>
      </c>
      <c r="J24" s="12">
        <v>7</v>
      </c>
      <c r="K24" s="13">
        <f t="shared" si="1"/>
        <v>1</v>
      </c>
      <c r="L24" s="12">
        <v>660</v>
      </c>
      <c r="M24" s="12">
        <f t="shared" si="2"/>
        <v>7</v>
      </c>
    </row>
    <row r="25" spans="1:13" ht="24" customHeight="1" x14ac:dyDescent="0.35">
      <c r="A25" s="42" t="s">
        <v>102</v>
      </c>
      <c r="B25" s="11">
        <v>3</v>
      </c>
      <c r="C25" s="11">
        <v>3</v>
      </c>
      <c r="D25" s="25">
        <v>2</v>
      </c>
      <c r="E25" s="25">
        <v>2</v>
      </c>
      <c r="F25" s="11">
        <v>3</v>
      </c>
      <c r="G25" s="11">
        <v>3</v>
      </c>
      <c r="H25" s="11">
        <v>3</v>
      </c>
      <c r="I25" s="12">
        <f t="shared" si="0"/>
        <v>19</v>
      </c>
      <c r="J25" s="12">
        <v>7</v>
      </c>
      <c r="K25" s="13">
        <f t="shared" si="1"/>
        <v>1</v>
      </c>
      <c r="L25" s="12">
        <v>652</v>
      </c>
      <c r="M25" s="12">
        <f t="shared" si="2"/>
        <v>7</v>
      </c>
    </row>
    <row r="26" spans="1:13" ht="24" customHeight="1" x14ac:dyDescent="0.35">
      <c r="A26" s="42" t="s">
        <v>80</v>
      </c>
      <c r="B26" s="11">
        <v>3</v>
      </c>
      <c r="C26" s="25">
        <v>2</v>
      </c>
      <c r="D26" s="25">
        <v>2</v>
      </c>
      <c r="E26" s="25">
        <v>2</v>
      </c>
      <c r="F26" s="11">
        <v>3</v>
      </c>
      <c r="G26" s="11">
        <v>3</v>
      </c>
      <c r="H26" s="11">
        <v>3</v>
      </c>
      <c r="I26" s="12">
        <f t="shared" si="0"/>
        <v>18</v>
      </c>
      <c r="J26" s="12">
        <v>7</v>
      </c>
      <c r="K26" s="13">
        <f t="shared" si="1"/>
        <v>1</v>
      </c>
      <c r="L26" s="12">
        <v>615</v>
      </c>
      <c r="M26" s="12">
        <f t="shared" si="2"/>
        <v>7</v>
      </c>
    </row>
    <row r="27" spans="1:13" ht="24" customHeight="1" x14ac:dyDescent="0.35">
      <c r="A27" s="42" t="s">
        <v>95</v>
      </c>
      <c r="B27" s="11">
        <v>3</v>
      </c>
      <c r="C27" s="11">
        <v>3</v>
      </c>
      <c r="D27" s="14">
        <v>1</v>
      </c>
      <c r="E27" s="25">
        <v>2</v>
      </c>
      <c r="F27" s="11">
        <v>3</v>
      </c>
      <c r="G27" s="11">
        <v>3</v>
      </c>
      <c r="H27" s="11">
        <v>3</v>
      </c>
      <c r="I27" s="12">
        <f t="shared" si="0"/>
        <v>18</v>
      </c>
      <c r="J27" s="12">
        <v>7</v>
      </c>
      <c r="K27" s="13">
        <f t="shared" si="1"/>
        <v>1</v>
      </c>
      <c r="L27" s="12">
        <v>606</v>
      </c>
      <c r="M27" s="12">
        <f t="shared" si="2"/>
        <v>7</v>
      </c>
    </row>
    <row r="28" spans="1:13" ht="24" customHeight="1" x14ac:dyDescent="0.35">
      <c r="A28" s="42" t="s">
        <v>90</v>
      </c>
      <c r="B28" s="11">
        <v>3</v>
      </c>
      <c r="C28" s="11">
        <v>3</v>
      </c>
      <c r="D28" s="25">
        <v>2</v>
      </c>
      <c r="E28" s="25">
        <v>2</v>
      </c>
      <c r="F28" s="11">
        <v>3</v>
      </c>
      <c r="G28" s="14">
        <v>1</v>
      </c>
      <c r="H28" s="11">
        <v>3</v>
      </c>
      <c r="I28" s="12">
        <f t="shared" si="0"/>
        <v>17</v>
      </c>
      <c r="J28" s="12">
        <v>7</v>
      </c>
      <c r="K28" s="13">
        <f t="shared" si="1"/>
        <v>1</v>
      </c>
      <c r="L28" s="12">
        <v>622</v>
      </c>
      <c r="M28" s="12">
        <f t="shared" si="2"/>
        <v>7</v>
      </c>
    </row>
    <row r="29" spans="1:13" ht="24" customHeight="1" x14ac:dyDescent="0.35">
      <c r="A29" s="42" t="s">
        <v>88</v>
      </c>
      <c r="B29" s="11">
        <v>3</v>
      </c>
      <c r="C29" s="11">
        <v>3</v>
      </c>
      <c r="D29" s="11">
        <v>3</v>
      </c>
      <c r="E29" s="25">
        <v>2</v>
      </c>
      <c r="F29" s="11">
        <v>3</v>
      </c>
      <c r="G29" s="14">
        <v>1</v>
      </c>
      <c r="H29" s="25">
        <v>2</v>
      </c>
      <c r="I29" s="12">
        <f t="shared" si="0"/>
        <v>17</v>
      </c>
      <c r="J29" s="12">
        <v>7</v>
      </c>
      <c r="K29" s="13">
        <f t="shared" si="1"/>
        <v>1</v>
      </c>
      <c r="L29" s="12">
        <v>604</v>
      </c>
      <c r="M29" s="12">
        <f t="shared" si="2"/>
        <v>7</v>
      </c>
    </row>
    <row r="30" spans="1:13" ht="24" customHeight="1" x14ac:dyDescent="0.35">
      <c r="A30" s="42" t="s">
        <v>87</v>
      </c>
      <c r="B30" s="11">
        <v>3</v>
      </c>
      <c r="C30" s="11">
        <v>3</v>
      </c>
      <c r="D30" s="25">
        <v>2</v>
      </c>
      <c r="E30" s="25">
        <v>2</v>
      </c>
      <c r="F30" s="25">
        <v>2</v>
      </c>
      <c r="G30" s="14">
        <v>1</v>
      </c>
      <c r="H30" s="11">
        <v>3</v>
      </c>
      <c r="I30" s="12">
        <f t="shared" si="0"/>
        <v>16</v>
      </c>
      <c r="J30" s="12">
        <v>7</v>
      </c>
      <c r="K30" s="13">
        <f t="shared" si="1"/>
        <v>1</v>
      </c>
      <c r="L30" s="12">
        <v>597</v>
      </c>
      <c r="M30" s="12">
        <f t="shared" si="2"/>
        <v>7</v>
      </c>
    </row>
    <row r="31" spans="1:13" ht="24" customHeight="1" x14ac:dyDescent="0.25">
      <c r="A31" s="17"/>
      <c r="B31" s="12">
        <f t="shared" ref="B31:J31" si="3">SUM(B6:B30)</f>
        <v>75</v>
      </c>
      <c r="C31" s="12">
        <f t="shared" si="3"/>
        <v>71</v>
      </c>
      <c r="D31" s="12">
        <f t="shared" si="3"/>
        <v>55</v>
      </c>
      <c r="E31" s="12">
        <f t="shared" si="3"/>
        <v>63</v>
      </c>
      <c r="F31" s="12">
        <f t="shared" si="3"/>
        <v>74</v>
      </c>
      <c r="G31" s="12">
        <f t="shared" si="3"/>
        <v>56</v>
      </c>
      <c r="H31" s="12">
        <f t="shared" si="3"/>
        <v>74</v>
      </c>
      <c r="I31" s="12">
        <f t="shared" si="3"/>
        <v>468</v>
      </c>
      <c r="J31" s="12">
        <f t="shared" si="3"/>
        <v>175</v>
      </c>
      <c r="K31" s="12"/>
      <c r="L31" s="12">
        <f>SUM(L6:L30)</f>
        <v>16237</v>
      </c>
      <c r="M31" s="12">
        <f>SUM(M6:M30)</f>
        <v>175</v>
      </c>
    </row>
    <row r="32" spans="1:13" ht="24" customHeight="1" x14ac:dyDescent="0.35">
      <c r="A32" s="18" t="s">
        <v>103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0"/>
      <c r="M32" s="20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24" customHeight="1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1"/>
      <c r="F37" s="21"/>
      <c r="G37" s="21"/>
      <c r="H37" s="21"/>
      <c r="I37" s="21"/>
      <c r="J37" s="21"/>
      <c r="K37" s="21"/>
      <c r="L37" s="21"/>
      <c r="M37" s="21"/>
    </row>
    <row r="38" spans="1:14" ht="24" customHeight="1" x14ac:dyDescent="0.25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4" ht="16.5" customHeight="1" x14ac:dyDescent="0.25">
      <c r="A39" s="22"/>
      <c r="B39" s="23"/>
      <c r="C39" s="23"/>
      <c r="D39" s="23"/>
      <c r="E39" s="23"/>
      <c r="F39" s="24" t="s">
        <v>24</v>
      </c>
      <c r="G39" s="24"/>
      <c r="H39" s="24"/>
      <c r="I39" s="24"/>
      <c r="J39" s="24"/>
      <c r="K39" s="24"/>
      <c r="L39" s="23"/>
      <c r="M39" s="23"/>
    </row>
    <row r="40" spans="1:14" ht="12.75" customHeight="1" x14ac:dyDescent="0.2"/>
    <row r="41" spans="1:14" ht="12.75" customHeight="1" x14ac:dyDescent="0.2"/>
    <row r="42" spans="1:14" ht="12.75" customHeight="1" x14ac:dyDescent="0.2"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</row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</sheetData>
  <mergeCells count="2">
    <mergeCell ref="A2:M2"/>
    <mergeCell ref="B42:N42"/>
  </mergeCells>
  <pageMargins left="0.7" right="0.7" top="0.75" bottom="0.75" header="0" footer="0"/>
  <pageSetup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8"/>
  <sheetViews>
    <sheetView showGridLines="0" topLeftCell="A2" zoomScale="55" zoomScaleNormal="55" workbookViewId="0">
      <selection activeCell="E17" sqref="E1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2" t="s">
        <v>98</v>
      </c>
      <c r="B6" s="11">
        <v>3</v>
      </c>
      <c r="C6" s="11">
        <v>3</v>
      </c>
      <c r="D6" s="11">
        <v>3</v>
      </c>
      <c r="E6" s="11">
        <v>3</v>
      </c>
      <c r="F6" s="11">
        <v>3</v>
      </c>
      <c r="G6" s="11">
        <v>3</v>
      </c>
      <c r="H6" s="11">
        <v>3</v>
      </c>
      <c r="I6" s="12">
        <v>21</v>
      </c>
      <c r="J6" s="12">
        <v>7</v>
      </c>
      <c r="K6" s="13">
        <v>1</v>
      </c>
      <c r="L6" s="12">
        <v>700</v>
      </c>
      <c r="M6" s="12">
        <v>7</v>
      </c>
    </row>
    <row r="7" spans="1:13" ht="24" customHeight="1" x14ac:dyDescent="0.35">
      <c r="A7" s="42" t="s">
        <v>99</v>
      </c>
      <c r="B7" s="25">
        <v>2</v>
      </c>
      <c r="C7" s="11">
        <v>3</v>
      </c>
      <c r="D7" s="11">
        <v>3</v>
      </c>
      <c r="E7" s="11">
        <v>3</v>
      </c>
      <c r="F7" s="11">
        <v>3</v>
      </c>
      <c r="G7" s="11">
        <v>3</v>
      </c>
      <c r="H7" s="11">
        <v>3</v>
      </c>
      <c r="I7" s="12">
        <v>20</v>
      </c>
      <c r="J7" s="12">
        <v>7</v>
      </c>
      <c r="K7" s="13">
        <v>1</v>
      </c>
      <c r="L7" s="12">
        <v>690</v>
      </c>
      <c r="M7" s="12">
        <v>7</v>
      </c>
    </row>
    <row r="8" spans="1:13" ht="24" customHeight="1" x14ac:dyDescent="0.35">
      <c r="A8" s="42" t="s">
        <v>76</v>
      </c>
      <c r="B8" s="25">
        <v>2</v>
      </c>
      <c r="C8" s="11">
        <v>3</v>
      </c>
      <c r="D8" s="25">
        <v>2</v>
      </c>
      <c r="E8" s="11">
        <v>3</v>
      </c>
      <c r="F8" s="11">
        <v>3</v>
      </c>
      <c r="G8" s="11">
        <v>3</v>
      </c>
      <c r="H8" s="11">
        <v>3</v>
      </c>
      <c r="I8" s="12">
        <v>19</v>
      </c>
      <c r="J8" s="12">
        <v>7</v>
      </c>
      <c r="K8" s="13">
        <v>1</v>
      </c>
      <c r="L8" s="12">
        <v>666</v>
      </c>
      <c r="M8" s="12">
        <v>7</v>
      </c>
    </row>
    <row r="9" spans="1:13" ht="24" customHeight="1" x14ac:dyDescent="0.35">
      <c r="A9" s="42" t="s">
        <v>75</v>
      </c>
      <c r="B9" s="11">
        <v>3</v>
      </c>
      <c r="C9" s="11">
        <v>3</v>
      </c>
      <c r="D9" s="11">
        <v>3</v>
      </c>
      <c r="E9" s="11">
        <v>3</v>
      </c>
      <c r="F9" s="11">
        <v>3</v>
      </c>
      <c r="G9" s="11">
        <v>3</v>
      </c>
      <c r="H9" s="11">
        <v>3</v>
      </c>
      <c r="I9" s="12">
        <v>21</v>
      </c>
      <c r="J9" s="12">
        <v>7</v>
      </c>
      <c r="K9" s="13">
        <v>1</v>
      </c>
      <c r="L9" s="12">
        <v>700</v>
      </c>
      <c r="M9" s="12">
        <v>7</v>
      </c>
    </row>
    <row r="10" spans="1:13" ht="24" customHeight="1" x14ac:dyDescent="0.35">
      <c r="A10" s="42" t="s">
        <v>86</v>
      </c>
      <c r="B10" s="11">
        <v>3</v>
      </c>
      <c r="C10" s="11">
        <v>3</v>
      </c>
      <c r="D10" s="25">
        <v>2</v>
      </c>
      <c r="E10" s="14">
        <v>1</v>
      </c>
      <c r="F10" s="11">
        <v>3</v>
      </c>
      <c r="G10" s="11">
        <v>3</v>
      </c>
      <c r="H10" s="11">
        <v>3</v>
      </c>
      <c r="I10" s="12">
        <v>18</v>
      </c>
      <c r="J10" s="12">
        <v>7</v>
      </c>
      <c r="K10" s="13">
        <v>1</v>
      </c>
      <c r="L10" s="12">
        <v>637</v>
      </c>
      <c r="M10" s="12">
        <v>7</v>
      </c>
    </row>
    <row r="11" spans="1:13" ht="24" customHeight="1" x14ac:dyDescent="0.35">
      <c r="A11" s="42" t="s">
        <v>82</v>
      </c>
      <c r="B11" s="11">
        <v>3</v>
      </c>
      <c r="C11" s="11">
        <v>3</v>
      </c>
      <c r="D11" s="11">
        <v>3</v>
      </c>
      <c r="E11" s="25">
        <v>2</v>
      </c>
      <c r="F11" s="11">
        <v>3</v>
      </c>
      <c r="G11" s="11">
        <v>3</v>
      </c>
      <c r="H11" s="11">
        <v>3</v>
      </c>
      <c r="I11" s="12">
        <f t="shared" ref="I11:I30" si="0">SUM(B11:H11)</f>
        <v>20</v>
      </c>
      <c r="J11" s="12">
        <v>7</v>
      </c>
      <c r="K11" s="13">
        <f t="shared" ref="K11:K30" si="1">SUM(J11/7)</f>
        <v>1</v>
      </c>
      <c r="L11" s="12">
        <v>663</v>
      </c>
      <c r="M11" s="12">
        <f t="shared" ref="M11:M30" si="2">IF((B11)="NA",0,IF((B11)="Not Used",-10,IF((B11)=1,1,IF((B11)=2,1,IF((B11)=3,1,IF((B11)=0,1,)))))+IF((C11)="NA",0,IF((C11)="Not Used",-10,IF((C11)=1,1,IF((C11)=2,1,IF((C11)=3,1,IF((C11)=0,1,))))))+IF((D11)="NA",0,IF((D11)="Not Used",-10,IF((D11)=1,1,IF((D11)=2,1,IF((D11)=3,1,IF((D11)=0,1,))))))+IF((E11)="NA",0,IF((E11)="Not Used",-10,IF((E11)=1,1,IF((E11)=2,1,IF((E11)=3,1,IF((E11)=0,1,))))))+IF((F11)="NA",0,IF((F11)="Not Used",-10,IF((F11)=1,1,IF((F11)=2,1,IF((F11)=3,1,IF((F11)=0,1,))))))+IF((G11)="NA",0,IF((G11)="Not Used",-10,IF((G11)=1,1,IF((G11)=2,1,IF((G11)=3,1,IF((G11)=0,1,))))))+IF((H11)="NA",0,IF((H11)="Not Used",-10,IF((H11)=1,1,IF((H11)=2,1,IF((H11)=3,1,IF((H11)=0,1,)))))))</f>
        <v>7</v>
      </c>
    </row>
    <row r="12" spans="1:13" ht="24" customHeight="1" x14ac:dyDescent="0.35">
      <c r="A12" s="42" t="s">
        <v>78</v>
      </c>
      <c r="B12" s="11">
        <v>3</v>
      </c>
      <c r="C12" s="11">
        <v>3</v>
      </c>
      <c r="D12" s="11">
        <v>3</v>
      </c>
      <c r="E12" s="25">
        <v>2</v>
      </c>
      <c r="F12" s="11">
        <v>3</v>
      </c>
      <c r="G12" s="11">
        <v>3</v>
      </c>
      <c r="H12" s="11">
        <v>3</v>
      </c>
      <c r="I12" s="12">
        <f t="shared" si="0"/>
        <v>20</v>
      </c>
      <c r="J12" s="12">
        <v>7</v>
      </c>
      <c r="K12" s="13">
        <f t="shared" si="1"/>
        <v>1</v>
      </c>
      <c r="L12" s="12">
        <v>650</v>
      </c>
      <c r="M12" s="12">
        <f t="shared" si="2"/>
        <v>7</v>
      </c>
    </row>
    <row r="13" spans="1:13" ht="24" customHeight="1" x14ac:dyDescent="0.35">
      <c r="A13" s="42" t="s">
        <v>81</v>
      </c>
      <c r="B13" s="11">
        <v>3</v>
      </c>
      <c r="C13" s="11">
        <v>3</v>
      </c>
      <c r="D13" s="11">
        <v>3</v>
      </c>
      <c r="E13" s="14">
        <v>1</v>
      </c>
      <c r="F13" s="11">
        <v>3</v>
      </c>
      <c r="G13" s="11">
        <v>3</v>
      </c>
      <c r="H13" s="11">
        <v>3</v>
      </c>
      <c r="I13" s="12">
        <f t="shared" si="0"/>
        <v>19</v>
      </c>
      <c r="J13" s="12">
        <v>7</v>
      </c>
      <c r="K13" s="13">
        <f t="shared" si="1"/>
        <v>1</v>
      </c>
      <c r="L13" s="12">
        <v>659</v>
      </c>
      <c r="M13" s="12">
        <f t="shared" si="2"/>
        <v>7</v>
      </c>
    </row>
    <row r="14" spans="1:13" ht="24" customHeight="1" x14ac:dyDescent="0.35">
      <c r="A14" s="42" t="s">
        <v>102</v>
      </c>
      <c r="B14" s="11">
        <v>3</v>
      </c>
      <c r="C14" s="25">
        <v>2</v>
      </c>
      <c r="D14" s="11">
        <v>3</v>
      </c>
      <c r="E14" s="25">
        <v>2</v>
      </c>
      <c r="F14" s="11">
        <v>3</v>
      </c>
      <c r="G14" s="11">
        <v>3</v>
      </c>
      <c r="H14" s="11">
        <v>3</v>
      </c>
      <c r="I14" s="12">
        <f t="shared" si="0"/>
        <v>19</v>
      </c>
      <c r="J14" s="12">
        <v>7</v>
      </c>
      <c r="K14" s="13">
        <f t="shared" si="1"/>
        <v>1</v>
      </c>
      <c r="L14" s="12">
        <v>655</v>
      </c>
      <c r="M14" s="12">
        <f t="shared" si="2"/>
        <v>7</v>
      </c>
    </row>
    <row r="15" spans="1:13" ht="24" customHeight="1" x14ac:dyDescent="0.35">
      <c r="A15" s="42" t="s">
        <v>94</v>
      </c>
      <c r="B15" s="11">
        <v>3</v>
      </c>
      <c r="C15" s="11">
        <v>3</v>
      </c>
      <c r="D15" s="25">
        <v>2</v>
      </c>
      <c r="E15" s="25">
        <v>2</v>
      </c>
      <c r="F15" s="11">
        <v>3</v>
      </c>
      <c r="G15" s="11">
        <v>3</v>
      </c>
      <c r="H15" s="11">
        <v>3</v>
      </c>
      <c r="I15" s="12">
        <f t="shared" si="0"/>
        <v>19</v>
      </c>
      <c r="J15" s="12">
        <v>7</v>
      </c>
      <c r="K15" s="13">
        <f t="shared" si="1"/>
        <v>1</v>
      </c>
      <c r="L15" s="12">
        <v>647</v>
      </c>
      <c r="M15" s="12">
        <f t="shared" si="2"/>
        <v>7</v>
      </c>
    </row>
    <row r="16" spans="1:13" ht="24" customHeight="1" x14ac:dyDescent="0.35">
      <c r="A16" s="42" t="s">
        <v>80</v>
      </c>
      <c r="B16" s="25">
        <v>2</v>
      </c>
      <c r="C16" s="11">
        <v>3</v>
      </c>
      <c r="D16" s="11">
        <v>3</v>
      </c>
      <c r="E16" s="25">
        <v>2</v>
      </c>
      <c r="F16" s="11">
        <v>3</v>
      </c>
      <c r="G16" s="11">
        <v>3</v>
      </c>
      <c r="H16" s="11">
        <v>3</v>
      </c>
      <c r="I16" s="12">
        <f t="shared" si="0"/>
        <v>19</v>
      </c>
      <c r="J16" s="12">
        <v>7</v>
      </c>
      <c r="K16" s="13">
        <f t="shared" si="1"/>
        <v>1</v>
      </c>
      <c r="L16" s="12">
        <v>623</v>
      </c>
      <c r="M16" s="12">
        <f t="shared" si="2"/>
        <v>7</v>
      </c>
    </row>
    <row r="17" spans="1:13" ht="24" customHeight="1" x14ac:dyDescent="0.35">
      <c r="A17" s="42" t="s">
        <v>77</v>
      </c>
      <c r="B17" s="11">
        <v>3</v>
      </c>
      <c r="C17" s="11">
        <v>3</v>
      </c>
      <c r="D17" s="25">
        <v>2</v>
      </c>
      <c r="E17" s="14">
        <v>1</v>
      </c>
      <c r="F17" s="11">
        <v>3</v>
      </c>
      <c r="G17" s="11">
        <v>3</v>
      </c>
      <c r="H17" s="11">
        <v>3</v>
      </c>
      <c r="I17" s="12">
        <f t="shared" si="0"/>
        <v>18</v>
      </c>
      <c r="J17" s="12">
        <v>7</v>
      </c>
      <c r="K17" s="13">
        <f t="shared" si="1"/>
        <v>1</v>
      </c>
      <c r="L17" s="12">
        <v>644</v>
      </c>
      <c r="M17" s="12">
        <f t="shared" si="2"/>
        <v>7</v>
      </c>
    </row>
    <row r="18" spans="1:13" ht="24" customHeight="1" x14ac:dyDescent="0.35">
      <c r="A18" s="42" t="s">
        <v>79</v>
      </c>
      <c r="B18" s="11">
        <v>3</v>
      </c>
      <c r="C18" s="11">
        <v>3</v>
      </c>
      <c r="D18" s="11">
        <v>3</v>
      </c>
      <c r="E18" s="16">
        <v>0</v>
      </c>
      <c r="F18" s="11">
        <v>3</v>
      </c>
      <c r="G18" s="11">
        <v>3</v>
      </c>
      <c r="H18" s="11">
        <v>3</v>
      </c>
      <c r="I18" s="12">
        <f t="shared" si="0"/>
        <v>18</v>
      </c>
      <c r="J18" s="12">
        <v>7</v>
      </c>
      <c r="K18" s="13">
        <f t="shared" si="1"/>
        <v>1</v>
      </c>
      <c r="L18" s="12">
        <v>640</v>
      </c>
      <c r="M18" s="12">
        <f t="shared" si="2"/>
        <v>7</v>
      </c>
    </row>
    <row r="19" spans="1:13" ht="24" customHeight="1" x14ac:dyDescent="0.35">
      <c r="A19" s="42" t="s">
        <v>90</v>
      </c>
      <c r="B19" s="11">
        <v>3</v>
      </c>
      <c r="C19" s="11">
        <v>3</v>
      </c>
      <c r="D19" s="11">
        <v>3</v>
      </c>
      <c r="E19" s="14">
        <v>1</v>
      </c>
      <c r="F19" s="25">
        <v>2</v>
      </c>
      <c r="G19" s="11">
        <v>3</v>
      </c>
      <c r="H19" s="11">
        <v>3</v>
      </c>
      <c r="I19" s="12">
        <f t="shared" si="0"/>
        <v>18</v>
      </c>
      <c r="J19" s="12">
        <v>7</v>
      </c>
      <c r="K19" s="13">
        <f t="shared" si="1"/>
        <v>1</v>
      </c>
      <c r="L19" s="12">
        <v>637</v>
      </c>
      <c r="M19" s="12">
        <f t="shared" si="2"/>
        <v>7</v>
      </c>
    </row>
    <row r="20" spans="1:13" ht="24" customHeight="1" x14ac:dyDescent="0.35">
      <c r="A20" s="42" t="s">
        <v>101</v>
      </c>
      <c r="B20" s="11">
        <v>3</v>
      </c>
      <c r="C20" s="25">
        <v>2</v>
      </c>
      <c r="D20" s="11">
        <v>3</v>
      </c>
      <c r="E20" s="16">
        <v>0</v>
      </c>
      <c r="F20" s="11">
        <v>3</v>
      </c>
      <c r="G20" s="11">
        <v>3</v>
      </c>
      <c r="H20" s="11">
        <v>3</v>
      </c>
      <c r="I20" s="12">
        <f t="shared" si="0"/>
        <v>17</v>
      </c>
      <c r="J20" s="12">
        <v>7</v>
      </c>
      <c r="K20" s="13">
        <f t="shared" si="1"/>
        <v>1</v>
      </c>
      <c r="L20" s="12">
        <v>630</v>
      </c>
      <c r="M20" s="12">
        <f t="shared" si="2"/>
        <v>7</v>
      </c>
    </row>
    <row r="21" spans="1:13" ht="24" customHeight="1" x14ac:dyDescent="0.35">
      <c r="A21" s="42" t="s">
        <v>87</v>
      </c>
      <c r="B21" s="11">
        <v>3</v>
      </c>
      <c r="C21" s="25">
        <v>2</v>
      </c>
      <c r="D21" s="25">
        <v>2</v>
      </c>
      <c r="E21" s="14">
        <v>1</v>
      </c>
      <c r="F21" s="11">
        <v>3</v>
      </c>
      <c r="G21" s="11">
        <v>3</v>
      </c>
      <c r="H21" s="11">
        <v>3</v>
      </c>
      <c r="I21" s="12">
        <f t="shared" si="0"/>
        <v>17</v>
      </c>
      <c r="J21" s="12">
        <v>7</v>
      </c>
      <c r="K21" s="13">
        <f t="shared" si="1"/>
        <v>1</v>
      </c>
      <c r="L21" s="12">
        <v>628</v>
      </c>
      <c r="M21" s="12">
        <f t="shared" si="2"/>
        <v>7</v>
      </c>
    </row>
    <row r="22" spans="1:13" ht="24" customHeight="1" x14ac:dyDescent="0.35">
      <c r="A22" s="42" t="s">
        <v>85</v>
      </c>
      <c r="B22" s="11">
        <v>3</v>
      </c>
      <c r="C22" s="11">
        <v>3</v>
      </c>
      <c r="D22" s="25">
        <v>2</v>
      </c>
      <c r="E22" s="16">
        <v>0</v>
      </c>
      <c r="F22" s="11">
        <v>3</v>
      </c>
      <c r="G22" s="11">
        <v>3</v>
      </c>
      <c r="H22" s="11">
        <v>3</v>
      </c>
      <c r="I22" s="12">
        <f t="shared" si="0"/>
        <v>17</v>
      </c>
      <c r="J22" s="12">
        <v>7</v>
      </c>
      <c r="K22" s="13">
        <f t="shared" si="1"/>
        <v>1</v>
      </c>
      <c r="L22" s="12">
        <v>597</v>
      </c>
      <c r="M22" s="12">
        <f t="shared" si="2"/>
        <v>7</v>
      </c>
    </row>
    <row r="23" spans="1:13" ht="24" customHeight="1" x14ac:dyDescent="0.35">
      <c r="A23" s="42" t="s">
        <v>100</v>
      </c>
      <c r="B23" s="11">
        <v>3</v>
      </c>
      <c r="C23" s="14">
        <v>1</v>
      </c>
      <c r="D23" s="11">
        <v>3</v>
      </c>
      <c r="E23" s="16">
        <v>0</v>
      </c>
      <c r="F23" s="11">
        <v>3</v>
      </c>
      <c r="G23" s="11">
        <v>3</v>
      </c>
      <c r="H23" s="11">
        <v>3</v>
      </c>
      <c r="I23" s="12">
        <f t="shared" si="0"/>
        <v>16</v>
      </c>
      <c r="J23" s="12">
        <v>7</v>
      </c>
      <c r="K23" s="13">
        <f t="shared" si="1"/>
        <v>1</v>
      </c>
      <c r="L23" s="12">
        <v>636</v>
      </c>
      <c r="M23" s="12">
        <f t="shared" si="2"/>
        <v>7</v>
      </c>
    </row>
    <row r="24" spans="1:13" ht="24" customHeight="1" x14ac:dyDescent="0.35">
      <c r="A24" s="42" t="s">
        <v>91</v>
      </c>
      <c r="B24" s="11">
        <v>3</v>
      </c>
      <c r="C24" s="25">
        <v>2</v>
      </c>
      <c r="D24" s="25">
        <v>2</v>
      </c>
      <c r="E24" s="16">
        <v>0</v>
      </c>
      <c r="F24" s="11">
        <v>3</v>
      </c>
      <c r="G24" s="11">
        <v>3</v>
      </c>
      <c r="H24" s="11">
        <v>3</v>
      </c>
      <c r="I24" s="12">
        <f t="shared" si="0"/>
        <v>16</v>
      </c>
      <c r="J24" s="12">
        <v>7</v>
      </c>
      <c r="K24" s="13">
        <f t="shared" si="1"/>
        <v>1</v>
      </c>
      <c r="L24" s="12">
        <v>627</v>
      </c>
      <c r="M24" s="12">
        <f t="shared" si="2"/>
        <v>7</v>
      </c>
    </row>
    <row r="25" spans="1:13" ht="24" customHeight="1" x14ac:dyDescent="0.35">
      <c r="A25" s="42" t="s">
        <v>93</v>
      </c>
      <c r="B25" s="25">
        <v>2</v>
      </c>
      <c r="C25" s="11">
        <v>3</v>
      </c>
      <c r="D25" s="25">
        <v>2</v>
      </c>
      <c r="E25" s="16">
        <v>0</v>
      </c>
      <c r="F25" s="11">
        <v>3</v>
      </c>
      <c r="G25" s="11">
        <v>3</v>
      </c>
      <c r="H25" s="11">
        <v>3</v>
      </c>
      <c r="I25" s="12">
        <f t="shared" si="0"/>
        <v>16</v>
      </c>
      <c r="J25" s="12">
        <v>7</v>
      </c>
      <c r="K25" s="13">
        <f t="shared" si="1"/>
        <v>1</v>
      </c>
      <c r="L25" s="12">
        <v>582</v>
      </c>
      <c r="M25" s="12">
        <f t="shared" si="2"/>
        <v>7</v>
      </c>
    </row>
    <row r="26" spans="1:13" ht="24" customHeight="1" x14ac:dyDescent="0.35">
      <c r="A26" s="42" t="s">
        <v>92</v>
      </c>
      <c r="B26" s="25">
        <v>2</v>
      </c>
      <c r="C26" s="25">
        <v>2</v>
      </c>
      <c r="D26" s="25">
        <v>2</v>
      </c>
      <c r="E26" s="16">
        <v>0</v>
      </c>
      <c r="F26" s="11">
        <v>3</v>
      </c>
      <c r="G26" s="11">
        <v>3</v>
      </c>
      <c r="H26" s="11">
        <v>3</v>
      </c>
      <c r="I26" s="12">
        <f t="shared" si="0"/>
        <v>15</v>
      </c>
      <c r="J26" s="12">
        <v>7</v>
      </c>
      <c r="K26" s="13">
        <f t="shared" si="1"/>
        <v>1</v>
      </c>
      <c r="L26" s="12">
        <v>605</v>
      </c>
      <c r="M26" s="12">
        <f t="shared" si="2"/>
        <v>7</v>
      </c>
    </row>
    <row r="27" spans="1:13" ht="24" customHeight="1" x14ac:dyDescent="0.35">
      <c r="A27" s="42" t="s">
        <v>95</v>
      </c>
      <c r="B27" s="11">
        <v>3</v>
      </c>
      <c r="C27" s="25">
        <v>2</v>
      </c>
      <c r="D27" s="25">
        <v>2</v>
      </c>
      <c r="E27" s="16">
        <v>0</v>
      </c>
      <c r="F27" s="11">
        <v>3</v>
      </c>
      <c r="G27" s="11">
        <v>3</v>
      </c>
      <c r="H27" s="25">
        <v>2</v>
      </c>
      <c r="I27" s="12">
        <f t="shared" si="0"/>
        <v>15</v>
      </c>
      <c r="J27" s="12">
        <v>7</v>
      </c>
      <c r="K27" s="13">
        <f t="shared" si="1"/>
        <v>1</v>
      </c>
      <c r="L27" s="12">
        <v>581</v>
      </c>
      <c r="M27" s="12">
        <f t="shared" si="2"/>
        <v>7</v>
      </c>
    </row>
    <row r="28" spans="1:13" ht="24" customHeight="1" x14ac:dyDescent="0.35">
      <c r="A28" s="42" t="s">
        <v>88</v>
      </c>
      <c r="B28" s="25">
        <v>2</v>
      </c>
      <c r="C28" s="25">
        <v>2</v>
      </c>
      <c r="D28" s="25">
        <v>2</v>
      </c>
      <c r="E28" s="14">
        <v>1</v>
      </c>
      <c r="F28" s="25">
        <v>2</v>
      </c>
      <c r="G28" s="11">
        <v>3</v>
      </c>
      <c r="H28" s="11">
        <v>3</v>
      </c>
      <c r="I28" s="12">
        <f t="shared" si="0"/>
        <v>15</v>
      </c>
      <c r="J28" s="12">
        <v>7</v>
      </c>
      <c r="K28" s="13">
        <f t="shared" si="1"/>
        <v>1</v>
      </c>
      <c r="L28" s="12">
        <v>545</v>
      </c>
      <c r="M28" s="12">
        <f t="shared" si="2"/>
        <v>7</v>
      </c>
    </row>
    <row r="29" spans="1:13" ht="24" customHeight="1" x14ac:dyDescent="0.35">
      <c r="A29" s="42" t="s">
        <v>96</v>
      </c>
      <c r="B29" s="11">
        <v>3</v>
      </c>
      <c r="C29" s="16">
        <v>0</v>
      </c>
      <c r="D29" s="25">
        <v>2</v>
      </c>
      <c r="E29" s="16">
        <v>0</v>
      </c>
      <c r="F29" s="11">
        <v>3</v>
      </c>
      <c r="G29" s="11">
        <v>3</v>
      </c>
      <c r="H29" s="11">
        <v>3</v>
      </c>
      <c r="I29" s="12">
        <f t="shared" si="0"/>
        <v>14</v>
      </c>
      <c r="J29" s="12">
        <v>7</v>
      </c>
      <c r="K29" s="13">
        <f t="shared" si="1"/>
        <v>1</v>
      </c>
      <c r="L29" s="12">
        <v>584</v>
      </c>
      <c r="M29" s="12">
        <f t="shared" si="2"/>
        <v>7</v>
      </c>
    </row>
    <row r="30" spans="1:13" ht="24" customHeight="1" x14ac:dyDescent="0.35">
      <c r="A30" s="42" t="s">
        <v>89</v>
      </c>
      <c r="B30" s="25">
        <v>2</v>
      </c>
      <c r="C30" s="25">
        <v>2</v>
      </c>
      <c r="D30" s="14">
        <v>1</v>
      </c>
      <c r="E30" s="16">
        <v>0</v>
      </c>
      <c r="F30" s="25">
        <v>2</v>
      </c>
      <c r="G30" s="11">
        <v>3</v>
      </c>
      <c r="H30" s="11">
        <v>3</v>
      </c>
      <c r="I30" s="12">
        <f t="shared" si="0"/>
        <v>13</v>
      </c>
      <c r="J30" s="12">
        <v>7</v>
      </c>
      <c r="K30" s="13">
        <f t="shared" si="1"/>
        <v>1</v>
      </c>
      <c r="L30" s="12">
        <v>547</v>
      </c>
      <c r="M30" s="12">
        <f t="shared" si="2"/>
        <v>7</v>
      </c>
    </row>
    <row r="31" spans="1:13" ht="24" customHeight="1" x14ac:dyDescent="0.25">
      <c r="A31" s="17"/>
      <c r="B31" s="12">
        <f t="shared" ref="B31:J31" si="3">SUM(B6:B30)</f>
        <v>68</v>
      </c>
      <c r="C31" s="12">
        <f t="shared" si="3"/>
        <v>62</v>
      </c>
      <c r="D31" s="12">
        <f t="shared" si="3"/>
        <v>61</v>
      </c>
      <c r="E31" s="12">
        <f t="shared" si="3"/>
        <v>28</v>
      </c>
      <c r="F31" s="12">
        <f t="shared" si="3"/>
        <v>72</v>
      </c>
      <c r="G31" s="12">
        <f t="shared" si="3"/>
        <v>75</v>
      </c>
      <c r="H31" s="12">
        <f t="shared" si="3"/>
        <v>74</v>
      </c>
      <c r="I31" s="12">
        <f t="shared" si="3"/>
        <v>440</v>
      </c>
      <c r="J31" s="12">
        <f t="shared" si="3"/>
        <v>175</v>
      </c>
      <c r="K31" s="12"/>
      <c r="L31" s="12">
        <f>SUM(L6:L30)</f>
        <v>15773</v>
      </c>
      <c r="M31" s="12">
        <f>SUM(M6:M30)</f>
        <v>175</v>
      </c>
    </row>
    <row r="32" spans="1:13" ht="24" customHeight="1" x14ac:dyDescent="0.35">
      <c r="A32" s="18" t="s">
        <v>103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0"/>
      <c r="M32" s="20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24" customHeight="1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1"/>
      <c r="F37" s="21"/>
      <c r="G37" s="21"/>
      <c r="H37" s="21"/>
      <c r="I37" s="21"/>
      <c r="J37" s="21"/>
      <c r="K37" s="21"/>
      <c r="L37" s="21"/>
      <c r="M37" s="21"/>
    </row>
    <row r="38" spans="1:14" ht="24" customHeight="1" x14ac:dyDescent="0.25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4" ht="16.5" customHeight="1" x14ac:dyDescent="0.25">
      <c r="A39" s="22"/>
      <c r="B39" s="23"/>
      <c r="C39" s="23"/>
      <c r="D39" s="23"/>
      <c r="E39" s="23"/>
      <c r="F39" s="24" t="s">
        <v>24</v>
      </c>
      <c r="G39" s="24"/>
      <c r="H39" s="24"/>
      <c r="I39" s="24"/>
      <c r="J39" s="24"/>
      <c r="K39" s="24"/>
      <c r="L39" s="23"/>
      <c r="M39" s="23"/>
    </row>
    <row r="40" spans="1:14" ht="12.75" customHeight="1" x14ac:dyDescent="0.2"/>
    <row r="41" spans="1:14" ht="12.75" customHeight="1" x14ac:dyDescent="0.2"/>
    <row r="42" spans="1:14" ht="12.75" customHeight="1" x14ac:dyDescent="0.2"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</row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</sheetData>
  <mergeCells count="2">
    <mergeCell ref="A2:M2"/>
    <mergeCell ref="B42:N42"/>
  </mergeCells>
  <pageMargins left="0.7" right="0.7" top="0.75" bottom="0.75" header="0" footer="0"/>
  <pageSetup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1"/>
  <sheetViews>
    <sheetView showGridLines="0" topLeftCell="A2" zoomScale="55" zoomScaleNormal="55" workbookViewId="0">
      <selection activeCell="M6" sqref="M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3" t="s">
        <v>98</v>
      </c>
      <c r="B6" s="44">
        <v>3</v>
      </c>
      <c r="C6" s="44">
        <v>3</v>
      </c>
      <c r="D6" s="44">
        <v>3</v>
      </c>
      <c r="E6" s="44">
        <v>3</v>
      </c>
      <c r="F6" s="44">
        <v>3</v>
      </c>
      <c r="G6" s="44">
        <v>3</v>
      </c>
      <c r="H6" s="44">
        <v>3</v>
      </c>
      <c r="I6" s="45">
        <v>21</v>
      </c>
      <c r="J6" s="45">
        <v>7</v>
      </c>
      <c r="K6" s="46">
        <v>1</v>
      </c>
      <c r="L6" s="47">
        <v>700</v>
      </c>
      <c r="M6" s="12">
        <f t="shared" ref="M6:M23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3" t="s">
        <v>99</v>
      </c>
      <c r="B7" s="44">
        <v>3</v>
      </c>
      <c r="C7" s="44">
        <v>3</v>
      </c>
      <c r="D7" s="44">
        <v>3</v>
      </c>
      <c r="E7" s="25">
        <v>2</v>
      </c>
      <c r="F7" s="44">
        <v>3</v>
      </c>
      <c r="G7" s="44">
        <v>3</v>
      </c>
      <c r="H7" s="44">
        <v>3</v>
      </c>
      <c r="I7" s="45">
        <v>20</v>
      </c>
      <c r="J7" s="45">
        <v>7</v>
      </c>
      <c r="K7" s="46">
        <v>1</v>
      </c>
      <c r="L7" s="47">
        <v>684</v>
      </c>
      <c r="M7" s="12">
        <f t="shared" si="0"/>
        <v>7</v>
      </c>
    </row>
    <row r="8" spans="1:13" ht="24" customHeight="1" x14ac:dyDescent="0.35">
      <c r="A8" s="43" t="s">
        <v>76</v>
      </c>
      <c r="B8" s="44">
        <v>3</v>
      </c>
      <c r="C8" s="25">
        <v>2</v>
      </c>
      <c r="D8" s="44">
        <v>3</v>
      </c>
      <c r="E8" s="25">
        <v>2</v>
      </c>
      <c r="F8" s="44">
        <v>3</v>
      </c>
      <c r="G8" s="44">
        <v>3</v>
      </c>
      <c r="H8" s="44">
        <v>3</v>
      </c>
      <c r="I8" s="45">
        <v>19</v>
      </c>
      <c r="J8" s="45">
        <v>7</v>
      </c>
      <c r="K8" s="46">
        <v>1</v>
      </c>
      <c r="L8" s="47">
        <v>685</v>
      </c>
      <c r="M8" s="12">
        <f t="shared" si="0"/>
        <v>7</v>
      </c>
    </row>
    <row r="9" spans="1:13" ht="24" customHeight="1" x14ac:dyDescent="0.35">
      <c r="A9" s="43" t="s">
        <v>75</v>
      </c>
      <c r="B9" s="44">
        <v>3</v>
      </c>
      <c r="C9" s="44">
        <v>3</v>
      </c>
      <c r="D9" s="48" t="s">
        <v>16</v>
      </c>
      <c r="E9" s="44">
        <v>3</v>
      </c>
      <c r="F9" s="48" t="s">
        <v>16</v>
      </c>
      <c r="G9" s="48" t="s">
        <v>16</v>
      </c>
      <c r="H9" s="44">
        <v>3</v>
      </c>
      <c r="I9" s="45">
        <v>12</v>
      </c>
      <c r="J9" s="45">
        <v>4</v>
      </c>
      <c r="K9" s="46">
        <v>1</v>
      </c>
      <c r="L9" s="47">
        <v>400</v>
      </c>
      <c r="M9" s="12">
        <f t="shared" si="0"/>
        <v>4</v>
      </c>
    </row>
    <row r="10" spans="1:13" ht="24" customHeight="1" x14ac:dyDescent="0.35">
      <c r="A10" s="49" t="s">
        <v>77</v>
      </c>
      <c r="B10" s="50">
        <v>3</v>
      </c>
      <c r="C10" s="14">
        <v>1</v>
      </c>
      <c r="D10" s="50">
        <v>3</v>
      </c>
      <c r="E10" s="50">
        <v>3</v>
      </c>
      <c r="F10" s="50">
        <v>3</v>
      </c>
      <c r="G10" s="25">
        <v>2</v>
      </c>
      <c r="H10" s="50">
        <v>3</v>
      </c>
      <c r="I10" s="45">
        <v>18</v>
      </c>
      <c r="J10" s="45">
        <v>7</v>
      </c>
      <c r="K10" s="46">
        <v>1</v>
      </c>
      <c r="L10" s="47">
        <v>613</v>
      </c>
      <c r="M10" s="12">
        <f t="shared" si="0"/>
        <v>7</v>
      </c>
    </row>
    <row r="11" spans="1:13" ht="24" customHeight="1" x14ac:dyDescent="0.35">
      <c r="A11" s="49" t="s">
        <v>90</v>
      </c>
      <c r="B11" s="50">
        <v>3</v>
      </c>
      <c r="C11" s="52">
        <v>0</v>
      </c>
      <c r="D11" s="50">
        <v>3</v>
      </c>
      <c r="E11" s="50">
        <v>3</v>
      </c>
      <c r="F11" s="50">
        <v>3</v>
      </c>
      <c r="G11" s="25">
        <v>2</v>
      </c>
      <c r="H11" s="50">
        <v>3</v>
      </c>
      <c r="I11" s="45">
        <v>17</v>
      </c>
      <c r="J11" s="45">
        <v>7</v>
      </c>
      <c r="K11" s="46">
        <v>1</v>
      </c>
      <c r="L11" s="47">
        <v>596</v>
      </c>
      <c r="M11" s="12">
        <f t="shared" si="0"/>
        <v>7</v>
      </c>
    </row>
    <row r="12" spans="1:13" ht="24" customHeight="1" x14ac:dyDescent="0.35">
      <c r="A12" s="49" t="s">
        <v>85</v>
      </c>
      <c r="B12" s="25">
        <v>2</v>
      </c>
      <c r="C12" s="52">
        <v>0</v>
      </c>
      <c r="D12" s="50">
        <v>3</v>
      </c>
      <c r="E12" s="50">
        <v>3</v>
      </c>
      <c r="F12" s="50">
        <v>3</v>
      </c>
      <c r="G12" s="50">
        <v>3</v>
      </c>
      <c r="H12" s="50">
        <v>3</v>
      </c>
      <c r="I12" s="45">
        <v>17</v>
      </c>
      <c r="J12" s="45">
        <v>7</v>
      </c>
      <c r="K12" s="46">
        <v>1</v>
      </c>
      <c r="L12" s="47">
        <v>591</v>
      </c>
      <c r="M12" s="12">
        <f t="shared" si="0"/>
        <v>7</v>
      </c>
    </row>
    <row r="13" spans="1:13" ht="24" customHeight="1" x14ac:dyDescent="0.35">
      <c r="A13" s="49" t="s">
        <v>87</v>
      </c>
      <c r="B13" s="25">
        <v>2</v>
      </c>
      <c r="C13" s="14">
        <v>1</v>
      </c>
      <c r="D13" s="50">
        <v>3</v>
      </c>
      <c r="E13" s="50">
        <v>3</v>
      </c>
      <c r="F13" s="25">
        <v>2</v>
      </c>
      <c r="G13" s="50">
        <v>3</v>
      </c>
      <c r="H13" s="50">
        <v>3</v>
      </c>
      <c r="I13" s="45">
        <v>17</v>
      </c>
      <c r="J13" s="45">
        <v>7</v>
      </c>
      <c r="K13" s="46">
        <v>1</v>
      </c>
      <c r="L13" s="47">
        <v>586</v>
      </c>
      <c r="M13" s="12">
        <f t="shared" si="0"/>
        <v>7</v>
      </c>
    </row>
    <row r="14" spans="1:13" ht="24" customHeight="1" x14ac:dyDescent="0.35">
      <c r="A14" s="49" t="s">
        <v>93</v>
      </c>
      <c r="B14" s="25">
        <v>2</v>
      </c>
      <c r="C14" s="52">
        <v>0</v>
      </c>
      <c r="D14" s="50">
        <v>3</v>
      </c>
      <c r="E14" s="50">
        <v>3</v>
      </c>
      <c r="F14" s="50">
        <v>3</v>
      </c>
      <c r="G14" s="25">
        <v>2</v>
      </c>
      <c r="H14" s="50">
        <v>3</v>
      </c>
      <c r="I14" s="45">
        <v>16</v>
      </c>
      <c r="J14" s="45">
        <v>7</v>
      </c>
      <c r="K14" s="46">
        <v>1</v>
      </c>
      <c r="L14" s="47">
        <v>593</v>
      </c>
      <c r="M14" s="12">
        <f t="shared" si="0"/>
        <v>7</v>
      </c>
    </row>
    <row r="15" spans="1:13" ht="24" customHeight="1" x14ac:dyDescent="0.35">
      <c r="A15" s="49" t="s">
        <v>92</v>
      </c>
      <c r="B15" s="25">
        <v>2</v>
      </c>
      <c r="C15" s="52">
        <v>0</v>
      </c>
      <c r="D15" s="50">
        <v>3</v>
      </c>
      <c r="E15" s="50">
        <v>3</v>
      </c>
      <c r="F15" s="50">
        <v>3</v>
      </c>
      <c r="G15" s="25">
        <v>2</v>
      </c>
      <c r="H15" s="50">
        <v>3</v>
      </c>
      <c r="I15" s="45">
        <v>16</v>
      </c>
      <c r="J15" s="45">
        <v>7</v>
      </c>
      <c r="K15" s="46">
        <v>1</v>
      </c>
      <c r="L15" s="47">
        <v>571</v>
      </c>
      <c r="M15" s="12">
        <f t="shared" si="0"/>
        <v>7</v>
      </c>
    </row>
    <row r="16" spans="1:13" ht="24" customHeight="1" x14ac:dyDescent="0.35">
      <c r="A16" s="49" t="s">
        <v>96</v>
      </c>
      <c r="B16" s="50">
        <v>3</v>
      </c>
      <c r="C16" s="52">
        <v>0</v>
      </c>
      <c r="D16" s="50">
        <v>3</v>
      </c>
      <c r="E16" s="50">
        <v>3</v>
      </c>
      <c r="F16" s="25">
        <v>2</v>
      </c>
      <c r="G16" s="25">
        <v>2</v>
      </c>
      <c r="H16" s="50">
        <v>3</v>
      </c>
      <c r="I16" s="45">
        <v>16</v>
      </c>
      <c r="J16" s="45">
        <v>7</v>
      </c>
      <c r="K16" s="46">
        <v>1</v>
      </c>
      <c r="L16" s="47">
        <v>566</v>
      </c>
      <c r="M16" s="12">
        <f t="shared" si="0"/>
        <v>7</v>
      </c>
    </row>
    <row r="17" spans="1:13" ht="24" customHeight="1" x14ac:dyDescent="0.35">
      <c r="A17" s="49" t="s">
        <v>91</v>
      </c>
      <c r="B17" s="25">
        <v>2</v>
      </c>
      <c r="C17" s="52">
        <v>0</v>
      </c>
      <c r="D17" s="50">
        <v>3</v>
      </c>
      <c r="E17" s="50">
        <v>3</v>
      </c>
      <c r="F17" s="50">
        <v>3</v>
      </c>
      <c r="G17" s="25">
        <v>2</v>
      </c>
      <c r="H17" s="50">
        <v>3</v>
      </c>
      <c r="I17" s="45">
        <v>16</v>
      </c>
      <c r="J17" s="45">
        <v>7</v>
      </c>
      <c r="K17" s="46">
        <v>1</v>
      </c>
      <c r="L17" s="47">
        <v>558</v>
      </c>
      <c r="M17" s="12">
        <f t="shared" si="0"/>
        <v>7</v>
      </c>
    </row>
    <row r="18" spans="1:13" ht="24" customHeight="1" x14ac:dyDescent="0.35">
      <c r="A18" s="49" t="s">
        <v>88</v>
      </c>
      <c r="B18" s="25">
        <v>2</v>
      </c>
      <c r="C18" s="52">
        <v>0</v>
      </c>
      <c r="D18" s="50">
        <v>3</v>
      </c>
      <c r="E18" s="50">
        <v>3</v>
      </c>
      <c r="F18" s="25">
        <v>2</v>
      </c>
      <c r="G18" s="25">
        <v>2</v>
      </c>
      <c r="H18" s="50">
        <v>3</v>
      </c>
      <c r="I18" s="45">
        <v>15</v>
      </c>
      <c r="J18" s="45">
        <v>7</v>
      </c>
      <c r="K18" s="46">
        <v>1</v>
      </c>
      <c r="L18" s="47">
        <v>577</v>
      </c>
      <c r="M18" s="12">
        <f t="shared" si="0"/>
        <v>7</v>
      </c>
    </row>
    <row r="19" spans="1:13" ht="24" customHeight="1" x14ac:dyDescent="0.35">
      <c r="A19" s="49" t="s">
        <v>82</v>
      </c>
      <c r="B19" s="25">
        <v>2</v>
      </c>
      <c r="C19" s="52">
        <v>0</v>
      </c>
      <c r="D19" s="50">
        <v>3</v>
      </c>
      <c r="E19" s="50">
        <v>3</v>
      </c>
      <c r="F19" s="25">
        <v>2</v>
      </c>
      <c r="G19" s="25">
        <v>2</v>
      </c>
      <c r="H19" s="50">
        <v>3</v>
      </c>
      <c r="I19" s="45">
        <v>15</v>
      </c>
      <c r="J19" s="45">
        <v>7</v>
      </c>
      <c r="K19" s="46">
        <v>1</v>
      </c>
      <c r="L19" s="47">
        <v>510</v>
      </c>
      <c r="M19" s="12">
        <f t="shared" si="0"/>
        <v>7</v>
      </c>
    </row>
    <row r="20" spans="1:13" ht="24" customHeight="1" x14ac:dyDescent="0.35">
      <c r="A20" s="49" t="s">
        <v>78</v>
      </c>
      <c r="B20" s="25">
        <v>2</v>
      </c>
      <c r="C20" s="52">
        <v>0</v>
      </c>
      <c r="D20" s="50">
        <v>3</v>
      </c>
      <c r="E20" s="50">
        <v>3</v>
      </c>
      <c r="F20" s="25">
        <v>2</v>
      </c>
      <c r="G20" s="14">
        <v>1</v>
      </c>
      <c r="H20" s="50">
        <v>3</v>
      </c>
      <c r="I20" s="45">
        <v>14</v>
      </c>
      <c r="J20" s="45">
        <v>7</v>
      </c>
      <c r="K20" s="46">
        <v>1</v>
      </c>
      <c r="L20" s="47">
        <v>583</v>
      </c>
      <c r="M20" s="12">
        <f t="shared" si="0"/>
        <v>7</v>
      </c>
    </row>
    <row r="21" spans="1:13" ht="24" customHeight="1" x14ac:dyDescent="0.35">
      <c r="A21" s="49" t="s">
        <v>95</v>
      </c>
      <c r="B21" s="25">
        <v>2</v>
      </c>
      <c r="C21" s="52">
        <v>0</v>
      </c>
      <c r="D21" s="50">
        <v>3</v>
      </c>
      <c r="E21" s="50">
        <v>3</v>
      </c>
      <c r="F21" s="52">
        <v>0</v>
      </c>
      <c r="G21" s="14">
        <v>1</v>
      </c>
      <c r="H21" s="50">
        <v>3</v>
      </c>
      <c r="I21" s="45">
        <v>12</v>
      </c>
      <c r="J21" s="45">
        <v>7</v>
      </c>
      <c r="K21" s="46">
        <v>1</v>
      </c>
      <c r="L21" s="47">
        <v>482</v>
      </c>
      <c r="M21" s="12">
        <f t="shared" si="0"/>
        <v>7</v>
      </c>
    </row>
    <row r="22" spans="1:13" ht="24" customHeight="1" x14ac:dyDescent="0.35">
      <c r="A22" s="49" t="s">
        <v>79</v>
      </c>
      <c r="B22" s="25">
        <v>2</v>
      </c>
      <c r="C22" s="52">
        <v>0</v>
      </c>
      <c r="D22" s="50">
        <v>3</v>
      </c>
      <c r="E22" s="50">
        <v>3</v>
      </c>
      <c r="F22" s="14">
        <v>1</v>
      </c>
      <c r="G22" s="52">
        <v>0</v>
      </c>
      <c r="H22" s="50">
        <v>3</v>
      </c>
      <c r="I22" s="45">
        <v>12</v>
      </c>
      <c r="J22" s="45">
        <v>7</v>
      </c>
      <c r="K22" s="46">
        <v>1</v>
      </c>
      <c r="L22" s="47">
        <v>479</v>
      </c>
      <c r="M22" s="12">
        <f t="shared" si="0"/>
        <v>7</v>
      </c>
    </row>
    <row r="23" spans="1:13" ht="24" customHeight="1" x14ac:dyDescent="0.35">
      <c r="A23" s="49" t="s">
        <v>100</v>
      </c>
      <c r="B23" s="53" t="s">
        <v>16</v>
      </c>
      <c r="C23" s="52">
        <v>0</v>
      </c>
      <c r="D23" s="53" t="s">
        <v>16</v>
      </c>
      <c r="E23" s="53" t="s">
        <v>16</v>
      </c>
      <c r="F23" s="53" t="s">
        <v>16</v>
      </c>
      <c r="G23" s="53" t="s">
        <v>16</v>
      </c>
      <c r="H23" s="53" t="s">
        <v>16</v>
      </c>
      <c r="I23" s="45">
        <v>0</v>
      </c>
      <c r="J23" s="45">
        <v>1</v>
      </c>
      <c r="K23" s="46">
        <v>1</v>
      </c>
      <c r="L23" s="47">
        <v>0</v>
      </c>
      <c r="M23" s="12">
        <f t="shared" si="0"/>
        <v>1</v>
      </c>
    </row>
    <row r="24" spans="1:13" ht="24" customHeight="1" x14ac:dyDescent="0.25">
      <c r="A24" s="17"/>
      <c r="B24" s="12">
        <f t="shared" ref="B24:J24" si="1">SUM(B6:B23)</f>
        <v>41</v>
      </c>
      <c r="C24" s="12">
        <f t="shared" si="1"/>
        <v>13</v>
      </c>
      <c r="D24" s="12">
        <f t="shared" si="1"/>
        <v>48</v>
      </c>
      <c r="E24" s="12">
        <f t="shared" si="1"/>
        <v>49</v>
      </c>
      <c r="F24" s="12">
        <f t="shared" si="1"/>
        <v>38</v>
      </c>
      <c r="G24" s="12">
        <f t="shared" si="1"/>
        <v>33</v>
      </c>
      <c r="H24" s="12">
        <f t="shared" si="1"/>
        <v>51</v>
      </c>
      <c r="I24" s="12">
        <f t="shared" si="1"/>
        <v>273</v>
      </c>
      <c r="J24" s="12">
        <f t="shared" si="1"/>
        <v>117</v>
      </c>
      <c r="K24" s="12"/>
      <c r="L24" s="12">
        <f>SUM(L6:L23)</f>
        <v>9774</v>
      </c>
      <c r="M24" s="12">
        <f>SUM(M6:M23)</f>
        <v>117</v>
      </c>
    </row>
    <row r="25" spans="1:13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</row>
    <row r="26" spans="1:13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24" customHeight="1" x14ac:dyDescent="0.25">
      <c r="A29" s="1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1"/>
  <sheetViews>
    <sheetView showGridLines="0" topLeftCell="A2" zoomScale="55" zoomScaleNormal="55" workbookViewId="0">
      <selection activeCell="A6" sqref="A6:A11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55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3" t="s">
        <v>76</v>
      </c>
      <c r="B6" s="44">
        <v>3</v>
      </c>
      <c r="C6" s="44">
        <v>3</v>
      </c>
      <c r="D6" s="44">
        <v>3</v>
      </c>
      <c r="E6" s="44">
        <v>3</v>
      </c>
      <c r="F6" s="44">
        <v>3</v>
      </c>
      <c r="G6" s="44">
        <v>3</v>
      </c>
      <c r="H6" s="44">
        <v>3</v>
      </c>
      <c r="I6" s="45">
        <v>21</v>
      </c>
      <c r="J6" s="45">
        <v>7</v>
      </c>
      <c r="K6" s="46">
        <v>1</v>
      </c>
      <c r="L6" s="47">
        <v>700</v>
      </c>
      <c r="M6" s="12">
        <f t="shared" ref="M6:M23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3" t="s">
        <v>99</v>
      </c>
      <c r="B7" s="44">
        <v>3</v>
      </c>
      <c r="C7" s="44">
        <v>3</v>
      </c>
      <c r="D7" s="44">
        <v>3</v>
      </c>
      <c r="E7" s="44">
        <v>3</v>
      </c>
      <c r="F7" s="44">
        <v>3</v>
      </c>
      <c r="G7" s="44">
        <v>3</v>
      </c>
      <c r="H7" s="44">
        <v>3</v>
      </c>
      <c r="I7" s="45">
        <v>21</v>
      </c>
      <c r="J7" s="45">
        <v>7</v>
      </c>
      <c r="K7" s="46">
        <v>1</v>
      </c>
      <c r="L7" s="47">
        <v>700</v>
      </c>
      <c r="M7" s="12">
        <f t="shared" si="0"/>
        <v>7</v>
      </c>
    </row>
    <row r="8" spans="1:13" ht="24" customHeight="1" x14ac:dyDescent="0.35">
      <c r="A8" s="43" t="s">
        <v>75</v>
      </c>
      <c r="B8" s="25">
        <v>2</v>
      </c>
      <c r="C8" s="44">
        <v>3</v>
      </c>
      <c r="D8" s="44">
        <v>3</v>
      </c>
      <c r="E8" s="44">
        <v>3</v>
      </c>
      <c r="F8" s="44">
        <v>3</v>
      </c>
      <c r="G8" s="44">
        <v>3</v>
      </c>
      <c r="H8" s="44">
        <v>3</v>
      </c>
      <c r="I8" s="45">
        <v>20</v>
      </c>
      <c r="J8" s="45">
        <v>7</v>
      </c>
      <c r="K8" s="46">
        <v>1</v>
      </c>
      <c r="L8" s="47">
        <v>650</v>
      </c>
      <c r="M8" s="12">
        <f t="shared" si="0"/>
        <v>7</v>
      </c>
    </row>
    <row r="9" spans="1:13" ht="24" customHeight="1" x14ac:dyDescent="0.35">
      <c r="A9" s="43" t="s">
        <v>86</v>
      </c>
      <c r="B9" s="54">
        <v>0</v>
      </c>
      <c r="C9" s="44">
        <v>3</v>
      </c>
      <c r="D9" s="44">
        <v>3</v>
      </c>
      <c r="E9" s="44">
        <v>3</v>
      </c>
      <c r="F9" s="44">
        <v>3</v>
      </c>
      <c r="G9" s="44">
        <v>3</v>
      </c>
      <c r="H9" s="44">
        <v>3</v>
      </c>
      <c r="I9" s="45">
        <v>18</v>
      </c>
      <c r="J9" s="45">
        <v>7</v>
      </c>
      <c r="K9" s="46">
        <v>1</v>
      </c>
      <c r="L9" s="47">
        <v>648</v>
      </c>
      <c r="M9" s="12">
        <f t="shared" si="0"/>
        <v>7</v>
      </c>
    </row>
    <row r="10" spans="1:13" ht="24" customHeight="1" x14ac:dyDescent="0.35">
      <c r="A10" s="43" t="s">
        <v>98</v>
      </c>
      <c r="B10" s="14">
        <v>1</v>
      </c>
      <c r="C10" s="44">
        <v>3</v>
      </c>
      <c r="D10" s="44">
        <v>3</v>
      </c>
      <c r="E10" s="44">
        <v>3</v>
      </c>
      <c r="F10" s="25">
        <v>2</v>
      </c>
      <c r="G10" s="25">
        <v>2</v>
      </c>
      <c r="H10" s="44">
        <v>3</v>
      </c>
      <c r="I10" s="45">
        <v>17</v>
      </c>
      <c r="J10" s="45">
        <v>7</v>
      </c>
      <c r="K10" s="46">
        <v>1</v>
      </c>
      <c r="L10" s="47">
        <v>660</v>
      </c>
      <c r="M10" s="12">
        <f t="shared" si="0"/>
        <v>7</v>
      </c>
    </row>
    <row r="11" spans="1:13" ht="24" customHeight="1" x14ac:dyDescent="0.35">
      <c r="A11" s="49" t="s">
        <v>90</v>
      </c>
      <c r="B11" s="50">
        <v>3</v>
      </c>
      <c r="C11" s="50">
        <v>3</v>
      </c>
      <c r="D11" s="25">
        <v>2</v>
      </c>
      <c r="E11" s="50">
        <v>3</v>
      </c>
      <c r="F11" s="50">
        <v>3</v>
      </c>
      <c r="G11" s="50">
        <v>3</v>
      </c>
      <c r="H11" s="50">
        <v>3</v>
      </c>
      <c r="I11" s="45">
        <v>20</v>
      </c>
      <c r="J11" s="45">
        <v>7</v>
      </c>
      <c r="K11" s="46">
        <v>1</v>
      </c>
      <c r="L11" s="47">
        <v>699</v>
      </c>
      <c r="M11" s="12">
        <f t="shared" si="0"/>
        <v>7</v>
      </c>
    </row>
    <row r="12" spans="1:13" ht="24" customHeight="1" x14ac:dyDescent="0.35">
      <c r="A12" s="49" t="s">
        <v>93</v>
      </c>
      <c r="B12" s="50">
        <v>3</v>
      </c>
      <c r="C12" s="50">
        <v>3</v>
      </c>
      <c r="D12" s="50">
        <v>3</v>
      </c>
      <c r="E12" s="50">
        <v>3</v>
      </c>
      <c r="F12" s="25">
        <v>2</v>
      </c>
      <c r="G12" s="50">
        <v>3</v>
      </c>
      <c r="H12" s="50">
        <v>3</v>
      </c>
      <c r="I12" s="45">
        <v>20</v>
      </c>
      <c r="J12" s="45">
        <v>7</v>
      </c>
      <c r="K12" s="46">
        <v>1</v>
      </c>
      <c r="L12" s="47">
        <v>659</v>
      </c>
      <c r="M12" s="12">
        <f t="shared" si="0"/>
        <v>7</v>
      </c>
    </row>
    <row r="13" spans="1:13" ht="24" customHeight="1" x14ac:dyDescent="0.35">
      <c r="A13" s="49" t="s">
        <v>85</v>
      </c>
      <c r="B13" s="50">
        <v>3</v>
      </c>
      <c r="C13" s="50">
        <v>3</v>
      </c>
      <c r="D13" s="50">
        <v>3</v>
      </c>
      <c r="E13" s="50">
        <v>3</v>
      </c>
      <c r="F13" s="25">
        <v>2</v>
      </c>
      <c r="G13" s="25">
        <v>2</v>
      </c>
      <c r="H13" s="50">
        <v>3</v>
      </c>
      <c r="I13" s="45">
        <v>19</v>
      </c>
      <c r="J13" s="45">
        <v>7</v>
      </c>
      <c r="K13" s="46">
        <v>1</v>
      </c>
      <c r="L13" s="47">
        <v>671</v>
      </c>
      <c r="M13" s="12">
        <f t="shared" si="0"/>
        <v>7</v>
      </c>
    </row>
    <row r="14" spans="1:13" ht="24" customHeight="1" x14ac:dyDescent="0.35">
      <c r="A14" s="49" t="s">
        <v>87</v>
      </c>
      <c r="B14" s="50">
        <v>3</v>
      </c>
      <c r="C14" s="50">
        <v>3</v>
      </c>
      <c r="D14" s="25">
        <v>2</v>
      </c>
      <c r="E14" s="50">
        <v>3</v>
      </c>
      <c r="F14" s="25">
        <v>2</v>
      </c>
      <c r="G14" s="50">
        <v>3</v>
      </c>
      <c r="H14" s="50">
        <v>3</v>
      </c>
      <c r="I14" s="45">
        <v>19</v>
      </c>
      <c r="J14" s="45">
        <v>7</v>
      </c>
      <c r="K14" s="46">
        <v>1</v>
      </c>
      <c r="L14" s="47">
        <v>665</v>
      </c>
      <c r="M14" s="12">
        <f t="shared" si="0"/>
        <v>7</v>
      </c>
    </row>
    <row r="15" spans="1:13" ht="24" customHeight="1" x14ac:dyDescent="0.35">
      <c r="A15" s="49" t="s">
        <v>78</v>
      </c>
      <c r="B15" s="50">
        <v>3</v>
      </c>
      <c r="C15" s="50">
        <v>3</v>
      </c>
      <c r="D15" s="52">
        <v>0</v>
      </c>
      <c r="E15" s="50">
        <v>3</v>
      </c>
      <c r="F15" s="50">
        <v>3</v>
      </c>
      <c r="G15" s="50">
        <v>3</v>
      </c>
      <c r="H15" s="50">
        <v>3</v>
      </c>
      <c r="I15" s="45">
        <v>18</v>
      </c>
      <c r="J15" s="45">
        <v>7</v>
      </c>
      <c r="K15" s="46">
        <v>1</v>
      </c>
      <c r="L15" s="47">
        <v>648</v>
      </c>
      <c r="M15" s="12">
        <f t="shared" si="0"/>
        <v>7</v>
      </c>
    </row>
    <row r="16" spans="1:13" ht="24" customHeight="1" x14ac:dyDescent="0.35">
      <c r="A16" s="49" t="s">
        <v>89</v>
      </c>
      <c r="B16" s="50">
        <v>3</v>
      </c>
      <c r="C16" s="50">
        <v>3</v>
      </c>
      <c r="D16" s="50">
        <v>3</v>
      </c>
      <c r="E16" s="50">
        <v>3</v>
      </c>
      <c r="F16" s="52">
        <v>0</v>
      </c>
      <c r="G16" s="50">
        <v>3</v>
      </c>
      <c r="H16" s="50">
        <v>3</v>
      </c>
      <c r="I16" s="45">
        <v>18</v>
      </c>
      <c r="J16" s="45">
        <v>7</v>
      </c>
      <c r="K16" s="46">
        <v>1</v>
      </c>
      <c r="L16" s="47">
        <v>644</v>
      </c>
      <c r="M16" s="12">
        <f t="shared" si="0"/>
        <v>7</v>
      </c>
    </row>
    <row r="17" spans="1:13" ht="24" customHeight="1" x14ac:dyDescent="0.35">
      <c r="A17" s="49" t="s">
        <v>91</v>
      </c>
      <c r="B17" s="50">
        <v>3</v>
      </c>
      <c r="C17" s="50">
        <v>3</v>
      </c>
      <c r="D17" s="50">
        <v>3</v>
      </c>
      <c r="E17" s="50">
        <v>3</v>
      </c>
      <c r="F17" s="14">
        <v>1</v>
      </c>
      <c r="G17" s="25">
        <v>2</v>
      </c>
      <c r="H17" s="50">
        <v>3</v>
      </c>
      <c r="I17" s="45">
        <v>18</v>
      </c>
      <c r="J17" s="45">
        <v>7</v>
      </c>
      <c r="K17" s="46">
        <v>1</v>
      </c>
      <c r="L17" s="47">
        <v>640</v>
      </c>
      <c r="M17" s="12">
        <f t="shared" si="0"/>
        <v>7</v>
      </c>
    </row>
    <row r="18" spans="1:13" ht="24" customHeight="1" x14ac:dyDescent="0.35">
      <c r="A18" s="49" t="s">
        <v>77</v>
      </c>
      <c r="B18" s="25">
        <v>2</v>
      </c>
      <c r="C18" s="50">
        <v>3</v>
      </c>
      <c r="D18" s="25">
        <v>2</v>
      </c>
      <c r="E18" s="50">
        <v>3</v>
      </c>
      <c r="F18" s="25">
        <v>2</v>
      </c>
      <c r="G18" s="50">
        <v>3</v>
      </c>
      <c r="H18" s="50">
        <v>3</v>
      </c>
      <c r="I18" s="45">
        <v>18</v>
      </c>
      <c r="J18" s="45">
        <v>7</v>
      </c>
      <c r="K18" s="46">
        <v>1</v>
      </c>
      <c r="L18" s="47">
        <v>637</v>
      </c>
      <c r="M18" s="12">
        <f t="shared" si="0"/>
        <v>7</v>
      </c>
    </row>
    <row r="19" spans="1:13" ht="24" customHeight="1" x14ac:dyDescent="0.35">
      <c r="A19" s="49" t="s">
        <v>92</v>
      </c>
      <c r="B19" s="50">
        <v>3</v>
      </c>
      <c r="C19" s="50">
        <v>3</v>
      </c>
      <c r="D19" s="25">
        <v>2</v>
      </c>
      <c r="E19" s="50">
        <v>3</v>
      </c>
      <c r="F19" s="25">
        <v>2</v>
      </c>
      <c r="G19" s="50">
        <v>3</v>
      </c>
      <c r="H19" s="25">
        <v>2</v>
      </c>
      <c r="I19" s="45">
        <v>18</v>
      </c>
      <c r="J19" s="45">
        <v>7</v>
      </c>
      <c r="K19" s="46">
        <v>1</v>
      </c>
      <c r="L19" s="47">
        <v>633</v>
      </c>
      <c r="M19" s="12">
        <f t="shared" si="0"/>
        <v>7</v>
      </c>
    </row>
    <row r="20" spans="1:13" ht="24" customHeight="1" x14ac:dyDescent="0.35">
      <c r="A20" s="49" t="s">
        <v>88</v>
      </c>
      <c r="B20" s="50">
        <v>3</v>
      </c>
      <c r="C20" s="50">
        <v>3</v>
      </c>
      <c r="D20" s="25">
        <v>2</v>
      </c>
      <c r="E20" s="50">
        <v>3</v>
      </c>
      <c r="F20" s="14">
        <v>1</v>
      </c>
      <c r="G20" s="50">
        <v>3</v>
      </c>
      <c r="H20" s="50">
        <v>3</v>
      </c>
      <c r="I20" s="45">
        <v>18</v>
      </c>
      <c r="J20" s="45">
        <v>7</v>
      </c>
      <c r="K20" s="46">
        <v>1</v>
      </c>
      <c r="L20" s="47">
        <v>626</v>
      </c>
      <c r="M20" s="12">
        <f t="shared" si="0"/>
        <v>7</v>
      </c>
    </row>
    <row r="21" spans="1:13" ht="24" customHeight="1" x14ac:dyDescent="0.35">
      <c r="A21" s="49" t="s">
        <v>80</v>
      </c>
      <c r="B21" s="14">
        <v>1</v>
      </c>
      <c r="C21" s="50">
        <v>3</v>
      </c>
      <c r="D21" s="14">
        <v>1</v>
      </c>
      <c r="E21" s="50">
        <v>3</v>
      </c>
      <c r="F21" s="50">
        <v>3</v>
      </c>
      <c r="G21" s="55" t="s">
        <v>16</v>
      </c>
      <c r="H21" s="55" t="s">
        <v>16</v>
      </c>
      <c r="I21" s="45">
        <v>11</v>
      </c>
      <c r="J21" s="45">
        <v>5</v>
      </c>
      <c r="K21" s="46">
        <v>1</v>
      </c>
      <c r="L21" s="47">
        <v>386</v>
      </c>
      <c r="M21" s="12">
        <f t="shared" si="0"/>
        <v>5</v>
      </c>
    </row>
    <row r="22" spans="1:13" ht="24" customHeight="1" x14ac:dyDescent="0.35">
      <c r="A22" s="49" t="s">
        <v>102</v>
      </c>
      <c r="B22" s="14">
        <v>1</v>
      </c>
      <c r="C22" s="50">
        <v>3</v>
      </c>
      <c r="D22" s="52">
        <v>0</v>
      </c>
      <c r="E22" s="50">
        <v>3</v>
      </c>
      <c r="F22" s="25">
        <v>2</v>
      </c>
      <c r="G22" s="55" t="s">
        <v>16</v>
      </c>
      <c r="H22" s="55" t="s">
        <v>16</v>
      </c>
      <c r="I22" s="45">
        <v>9</v>
      </c>
      <c r="J22" s="45">
        <v>5</v>
      </c>
      <c r="K22" s="46">
        <v>1</v>
      </c>
      <c r="L22" s="47">
        <v>365</v>
      </c>
      <c r="M22" s="12">
        <f t="shared" si="0"/>
        <v>5</v>
      </c>
    </row>
    <row r="23" spans="1:13" ht="24" customHeight="1" x14ac:dyDescent="0.35">
      <c r="A23" s="49" t="s">
        <v>94</v>
      </c>
      <c r="B23" s="50">
        <v>3</v>
      </c>
      <c r="C23" s="50">
        <v>3</v>
      </c>
      <c r="D23" s="52">
        <v>0</v>
      </c>
      <c r="E23" s="55" t="s">
        <v>16</v>
      </c>
      <c r="F23" s="55" t="s">
        <v>16</v>
      </c>
      <c r="G23" s="55" t="s">
        <v>16</v>
      </c>
      <c r="H23" s="55" t="s">
        <v>16</v>
      </c>
      <c r="I23" s="45">
        <v>6</v>
      </c>
      <c r="J23" s="45">
        <v>3</v>
      </c>
      <c r="K23" s="46">
        <v>1</v>
      </c>
      <c r="L23" s="47">
        <v>249</v>
      </c>
      <c r="M23" s="12">
        <f t="shared" si="0"/>
        <v>3</v>
      </c>
    </row>
    <row r="24" spans="1:13" ht="24" customHeight="1" x14ac:dyDescent="0.25">
      <c r="A24" s="17"/>
      <c r="B24" s="12">
        <f t="shared" ref="B24:J24" si="1">SUM(B6:B23)</f>
        <v>43</v>
      </c>
      <c r="C24" s="12">
        <f t="shared" si="1"/>
        <v>54</v>
      </c>
      <c r="D24" s="12">
        <f t="shared" si="1"/>
        <v>38</v>
      </c>
      <c r="E24" s="12">
        <f t="shared" si="1"/>
        <v>51</v>
      </c>
      <c r="F24" s="12">
        <f t="shared" si="1"/>
        <v>37</v>
      </c>
      <c r="G24" s="12">
        <f t="shared" si="1"/>
        <v>42</v>
      </c>
      <c r="H24" s="12">
        <f t="shared" si="1"/>
        <v>44</v>
      </c>
      <c r="I24" s="12">
        <f t="shared" si="1"/>
        <v>309</v>
      </c>
      <c r="J24" s="12">
        <f t="shared" si="1"/>
        <v>118</v>
      </c>
      <c r="K24" s="12"/>
      <c r="L24" s="12">
        <f>SUM(L6:L23)</f>
        <v>10880</v>
      </c>
      <c r="M24" s="12">
        <f>SUM(M6:M23)</f>
        <v>118</v>
      </c>
    </row>
    <row r="25" spans="1:13" ht="24" customHeight="1" x14ac:dyDescent="0.35">
      <c r="A25" s="18" t="s">
        <v>74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</row>
    <row r="26" spans="1:13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4" customHeight="1" x14ac:dyDescent="0.25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24" customHeight="1" x14ac:dyDescent="0.25">
      <c r="A29" s="1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24" customHeight="1" x14ac:dyDescent="0.25">
      <c r="A30" s="17"/>
      <c r="B30" s="20"/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6.5" customHeight="1" x14ac:dyDescent="0.25">
      <c r="A32" s="22"/>
      <c r="B32" s="23"/>
      <c r="C32" s="23"/>
      <c r="D32" s="23"/>
      <c r="E32" s="23"/>
      <c r="F32" s="24" t="s">
        <v>24</v>
      </c>
      <c r="G32" s="24"/>
      <c r="H32" s="24"/>
      <c r="I32" s="24"/>
      <c r="J32" s="24"/>
      <c r="K32" s="24"/>
      <c r="L32" s="23"/>
      <c r="M32" s="23"/>
    </row>
    <row r="33" spans="2:14" ht="12.75" customHeight="1" x14ac:dyDescent="0.2"/>
    <row r="34" spans="2:14" ht="12.75" customHeight="1" x14ac:dyDescent="0.2"/>
    <row r="35" spans="2:14" ht="12.75" customHeight="1" x14ac:dyDescent="0.2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mergeCells count="2">
    <mergeCell ref="A2:M2"/>
    <mergeCell ref="B35:N35"/>
  </mergeCells>
  <pageMargins left="0.7" right="0.7" top="0.75" bottom="0.75" header="0" footer="0"/>
  <pageSetup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8"/>
  <sheetViews>
    <sheetView showGridLines="0" topLeftCell="A2" zoomScale="55" zoomScaleNormal="55" workbookViewId="0">
      <selection activeCell="F25" sqref="F2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104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3" t="s">
        <v>98</v>
      </c>
      <c r="B6" s="44">
        <v>3</v>
      </c>
      <c r="C6" s="44">
        <v>3</v>
      </c>
      <c r="D6" s="44">
        <v>3</v>
      </c>
      <c r="E6" s="44">
        <v>3</v>
      </c>
      <c r="F6" s="44">
        <v>3</v>
      </c>
      <c r="G6" s="44">
        <v>3</v>
      </c>
      <c r="H6" s="44">
        <v>3</v>
      </c>
      <c r="I6" s="45">
        <v>21</v>
      </c>
      <c r="J6" s="45">
        <v>7</v>
      </c>
      <c r="K6" s="46">
        <v>1</v>
      </c>
      <c r="L6" s="47">
        <v>700</v>
      </c>
      <c r="M6" s="12">
        <f t="shared" ref="M6:M20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3" t="s">
        <v>86</v>
      </c>
      <c r="B7" s="44">
        <v>3</v>
      </c>
      <c r="C7" s="44">
        <v>3</v>
      </c>
      <c r="D7" s="25">
        <v>2</v>
      </c>
      <c r="E7" s="44">
        <v>3</v>
      </c>
      <c r="F7" s="44">
        <v>3</v>
      </c>
      <c r="G7" s="44">
        <v>3</v>
      </c>
      <c r="H7" s="44">
        <v>3</v>
      </c>
      <c r="I7" s="45">
        <v>20</v>
      </c>
      <c r="J7" s="45">
        <v>7</v>
      </c>
      <c r="K7" s="46">
        <v>1.4</v>
      </c>
      <c r="L7" s="47">
        <v>672</v>
      </c>
      <c r="M7" s="12">
        <f t="shared" si="0"/>
        <v>7</v>
      </c>
    </row>
    <row r="8" spans="1:13" ht="24" customHeight="1" x14ac:dyDescent="0.35">
      <c r="A8" s="43" t="s">
        <v>99</v>
      </c>
      <c r="B8" s="44">
        <v>3</v>
      </c>
      <c r="C8" s="44">
        <v>3</v>
      </c>
      <c r="D8" s="44">
        <v>3</v>
      </c>
      <c r="E8" s="44">
        <v>3</v>
      </c>
      <c r="F8" s="44">
        <v>3</v>
      </c>
      <c r="G8" s="44">
        <v>3</v>
      </c>
      <c r="H8" s="25">
        <v>2</v>
      </c>
      <c r="I8" s="45">
        <v>20</v>
      </c>
      <c r="J8" s="45">
        <v>7</v>
      </c>
      <c r="K8" s="46">
        <v>1</v>
      </c>
      <c r="L8" s="47">
        <v>671</v>
      </c>
      <c r="M8" s="12">
        <f t="shared" si="0"/>
        <v>7</v>
      </c>
    </row>
    <row r="9" spans="1:13" ht="24" customHeight="1" x14ac:dyDescent="0.35">
      <c r="A9" s="43" t="s">
        <v>76</v>
      </c>
      <c r="B9" s="44">
        <v>3</v>
      </c>
      <c r="C9" s="25">
        <v>2</v>
      </c>
      <c r="D9" s="44">
        <v>3</v>
      </c>
      <c r="E9" s="25">
        <v>2</v>
      </c>
      <c r="F9" s="44">
        <v>3</v>
      </c>
      <c r="G9" s="44">
        <v>3</v>
      </c>
      <c r="H9" s="44">
        <v>3</v>
      </c>
      <c r="I9" s="45">
        <v>19</v>
      </c>
      <c r="J9" s="45">
        <v>7</v>
      </c>
      <c r="K9" s="46">
        <v>1</v>
      </c>
      <c r="L9" s="47">
        <v>674</v>
      </c>
      <c r="M9" s="12">
        <f t="shared" si="0"/>
        <v>7</v>
      </c>
    </row>
    <row r="10" spans="1:13" ht="24" customHeight="1" x14ac:dyDescent="0.35">
      <c r="A10" s="49" t="s">
        <v>88</v>
      </c>
      <c r="B10" s="50">
        <v>3</v>
      </c>
      <c r="C10" s="25">
        <v>2</v>
      </c>
      <c r="D10" s="25">
        <v>2</v>
      </c>
      <c r="E10" s="14">
        <v>1</v>
      </c>
      <c r="F10" s="50">
        <v>3</v>
      </c>
      <c r="G10" s="50">
        <v>3</v>
      </c>
      <c r="H10" s="50">
        <v>3</v>
      </c>
      <c r="I10" s="45">
        <v>17</v>
      </c>
      <c r="J10" s="45">
        <v>7</v>
      </c>
      <c r="K10" s="46">
        <v>1</v>
      </c>
      <c r="L10" s="47">
        <v>564</v>
      </c>
      <c r="M10" s="12">
        <f t="shared" si="0"/>
        <v>7</v>
      </c>
    </row>
    <row r="11" spans="1:13" ht="24" customHeight="1" x14ac:dyDescent="0.35">
      <c r="A11" s="49" t="s">
        <v>85</v>
      </c>
      <c r="B11" s="55" t="s">
        <v>16</v>
      </c>
      <c r="C11" s="25">
        <v>2</v>
      </c>
      <c r="D11" s="25">
        <v>2</v>
      </c>
      <c r="E11" s="50">
        <v>3</v>
      </c>
      <c r="F11" s="50">
        <v>3</v>
      </c>
      <c r="G11" s="50">
        <v>3</v>
      </c>
      <c r="H11" s="50">
        <v>3</v>
      </c>
      <c r="I11" s="45">
        <v>16</v>
      </c>
      <c r="J11" s="45">
        <v>6</v>
      </c>
      <c r="K11" s="46">
        <v>1</v>
      </c>
      <c r="L11" s="47">
        <v>535</v>
      </c>
      <c r="M11" s="12">
        <f t="shared" si="0"/>
        <v>6</v>
      </c>
    </row>
    <row r="12" spans="1:13" ht="24" customHeight="1" x14ac:dyDescent="0.35">
      <c r="A12" s="49" t="s">
        <v>87</v>
      </c>
      <c r="B12" s="50">
        <v>3</v>
      </c>
      <c r="C12" s="14">
        <v>1</v>
      </c>
      <c r="D12" s="14">
        <v>1</v>
      </c>
      <c r="E12" s="25">
        <v>2</v>
      </c>
      <c r="F12" s="25">
        <v>2</v>
      </c>
      <c r="G12" s="50">
        <v>3</v>
      </c>
      <c r="H12" s="50">
        <v>3</v>
      </c>
      <c r="I12" s="45">
        <v>15</v>
      </c>
      <c r="J12" s="45">
        <v>7</v>
      </c>
      <c r="K12" s="46">
        <v>1</v>
      </c>
      <c r="L12" s="47">
        <v>577</v>
      </c>
      <c r="M12" s="12">
        <f t="shared" si="0"/>
        <v>7</v>
      </c>
    </row>
    <row r="13" spans="1:13" ht="24" customHeight="1" x14ac:dyDescent="0.35">
      <c r="A13" s="49" t="s">
        <v>91</v>
      </c>
      <c r="B13" s="50">
        <v>3</v>
      </c>
      <c r="C13" s="55" t="s">
        <v>16</v>
      </c>
      <c r="D13" s="55" t="s">
        <v>16</v>
      </c>
      <c r="E13" s="14">
        <v>1</v>
      </c>
      <c r="F13" s="14">
        <v>1</v>
      </c>
      <c r="G13" s="25">
        <v>2</v>
      </c>
      <c r="H13" s="50">
        <v>3</v>
      </c>
      <c r="I13" s="45">
        <v>10</v>
      </c>
      <c r="J13" s="45">
        <v>5</v>
      </c>
      <c r="K13" s="46">
        <v>1</v>
      </c>
      <c r="L13" s="47">
        <v>353</v>
      </c>
      <c r="M13" s="12">
        <f t="shared" si="0"/>
        <v>5</v>
      </c>
    </row>
    <row r="14" spans="1:13" ht="24" customHeight="1" x14ac:dyDescent="0.35">
      <c r="A14" s="49" t="s">
        <v>93</v>
      </c>
      <c r="B14" s="50">
        <v>3</v>
      </c>
      <c r="C14" s="55" t="s">
        <v>16</v>
      </c>
      <c r="D14" s="55" t="s">
        <v>16</v>
      </c>
      <c r="E14" s="50">
        <v>3</v>
      </c>
      <c r="F14" s="50">
        <v>3</v>
      </c>
      <c r="G14" s="55" t="s">
        <v>16</v>
      </c>
      <c r="H14" s="55" t="s">
        <v>16</v>
      </c>
      <c r="I14" s="45">
        <v>9</v>
      </c>
      <c r="J14" s="45">
        <v>3</v>
      </c>
      <c r="K14" s="46">
        <v>1</v>
      </c>
      <c r="L14" s="47">
        <v>300</v>
      </c>
      <c r="M14" s="12">
        <f t="shared" si="0"/>
        <v>3</v>
      </c>
    </row>
    <row r="15" spans="1:13" ht="24" customHeight="1" x14ac:dyDescent="0.35">
      <c r="A15" s="49" t="s">
        <v>92</v>
      </c>
      <c r="B15" s="50">
        <v>3</v>
      </c>
      <c r="C15" s="55" t="s">
        <v>16</v>
      </c>
      <c r="D15" s="55" t="s">
        <v>16</v>
      </c>
      <c r="E15" s="14">
        <v>1</v>
      </c>
      <c r="F15" s="52">
        <v>0</v>
      </c>
      <c r="G15" s="25">
        <v>2</v>
      </c>
      <c r="H15" s="25">
        <v>2</v>
      </c>
      <c r="I15" s="45">
        <v>8</v>
      </c>
      <c r="J15" s="45">
        <v>5</v>
      </c>
      <c r="K15" s="46">
        <v>1</v>
      </c>
      <c r="L15" s="47">
        <v>353</v>
      </c>
      <c r="M15" s="12">
        <f t="shared" si="0"/>
        <v>5</v>
      </c>
    </row>
    <row r="16" spans="1:13" ht="24" customHeight="1" x14ac:dyDescent="0.35">
      <c r="A16" s="49" t="s">
        <v>89</v>
      </c>
      <c r="B16" s="50">
        <v>3</v>
      </c>
      <c r="C16" s="55" t="s">
        <v>16</v>
      </c>
      <c r="D16" s="55" t="s">
        <v>16</v>
      </c>
      <c r="E16" s="55" t="s">
        <v>16</v>
      </c>
      <c r="F16" s="25">
        <v>2</v>
      </c>
      <c r="G16" s="14">
        <v>1</v>
      </c>
      <c r="H16" s="25">
        <v>2</v>
      </c>
      <c r="I16" s="45">
        <v>8</v>
      </c>
      <c r="J16" s="45">
        <v>4</v>
      </c>
      <c r="K16" s="46">
        <v>1</v>
      </c>
      <c r="L16" s="47">
        <v>298</v>
      </c>
      <c r="M16" s="12">
        <f t="shared" si="0"/>
        <v>4</v>
      </c>
    </row>
    <row r="17" spans="1:14" ht="24" customHeight="1" x14ac:dyDescent="0.35">
      <c r="A17" s="49" t="s">
        <v>102</v>
      </c>
      <c r="B17" s="55" t="s">
        <v>16</v>
      </c>
      <c r="C17" s="50">
        <v>3</v>
      </c>
      <c r="D17" s="52">
        <v>0</v>
      </c>
      <c r="E17" s="50">
        <v>3</v>
      </c>
      <c r="F17" s="55" t="s">
        <v>16</v>
      </c>
      <c r="G17" s="55" t="s">
        <v>16</v>
      </c>
      <c r="H17" s="55" t="s">
        <v>16</v>
      </c>
      <c r="I17" s="45">
        <v>6</v>
      </c>
      <c r="J17" s="45">
        <v>3</v>
      </c>
      <c r="K17" s="46">
        <v>1</v>
      </c>
      <c r="L17" s="47">
        <v>231</v>
      </c>
      <c r="M17" s="12">
        <f t="shared" si="0"/>
        <v>3</v>
      </c>
    </row>
    <row r="18" spans="1:14" ht="24" customHeight="1" x14ac:dyDescent="0.35">
      <c r="A18" s="49" t="s">
        <v>90</v>
      </c>
      <c r="B18" s="55" t="s">
        <v>16</v>
      </c>
      <c r="C18" s="25">
        <v>2</v>
      </c>
      <c r="D18" s="52">
        <v>0</v>
      </c>
      <c r="E18" s="55" t="s">
        <v>16</v>
      </c>
      <c r="F18" s="55" t="s">
        <v>16</v>
      </c>
      <c r="G18" s="55" t="s">
        <v>16</v>
      </c>
      <c r="H18" s="50">
        <v>3</v>
      </c>
      <c r="I18" s="45">
        <v>5</v>
      </c>
      <c r="J18" s="45">
        <v>3</v>
      </c>
      <c r="K18" s="46">
        <v>1</v>
      </c>
      <c r="L18" s="47">
        <v>196</v>
      </c>
      <c r="M18" s="12">
        <f t="shared" si="0"/>
        <v>3</v>
      </c>
    </row>
    <row r="19" spans="1:14" ht="24" customHeight="1" x14ac:dyDescent="0.35">
      <c r="A19" s="49" t="s">
        <v>77</v>
      </c>
      <c r="B19" s="55" t="s">
        <v>16</v>
      </c>
      <c r="C19" s="25">
        <v>2</v>
      </c>
      <c r="D19" s="14">
        <v>1</v>
      </c>
      <c r="E19" s="55" t="s">
        <v>16</v>
      </c>
      <c r="F19" s="55" t="s">
        <v>16</v>
      </c>
      <c r="G19" s="55" t="s">
        <v>16</v>
      </c>
      <c r="H19" s="55" t="s">
        <v>16</v>
      </c>
      <c r="I19" s="45">
        <v>3</v>
      </c>
      <c r="J19" s="45">
        <v>2</v>
      </c>
      <c r="K19" s="46">
        <v>1</v>
      </c>
      <c r="L19" s="47">
        <v>136</v>
      </c>
      <c r="M19" s="12">
        <f t="shared" si="0"/>
        <v>2</v>
      </c>
    </row>
    <row r="20" spans="1:14" ht="24" customHeight="1" x14ac:dyDescent="0.35">
      <c r="A20" s="43" t="s">
        <v>75</v>
      </c>
      <c r="B20" s="44">
        <v>3</v>
      </c>
      <c r="C20" s="56" t="s">
        <v>16</v>
      </c>
      <c r="D20" s="56" t="s">
        <v>16</v>
      </c>
      <c r="E20" s="56" t="s">
        <v>16</v>
      </c>
      <c r="F20" s="56" t="s">
        <v>16</v>
      </c>
      <c r="G20" s="56" t="s">
        <v>16</v>
      </c>
      <c r="H20" s="56" t="s">
        <v>16</v>
      </c>
      <c r="I20" s="45">
        <v>3</v>
      </c>
      <c r="J20" s="45">
        <v>1</v>
      </c>
      <c r="K20" s="46">
        <v>1</v>
      </c>
      <c r="L20" s="47">
        <v>100</v>
      </c>
      <c r="M20" s="12">
        <f t="shared" si="0"/>
        <v>1</v>
      </c>
    </row>
    <row r="21" spans="1:14" ht="24" customHeight="1" x14ac:dyDescent="0.25">
      <c r="A21" s="17"/>
      <c r="B21" s="12">
        <f t="shared" ref="B21:J21" si="1">SUM(B6:B20)</f>
        <v>33</v>
      </c>
      <c r="C21" s="12">
        <f t="shared" si="1"/>
        <v>23</v>
      </c>
      <c r="D21" s="12">
        <f t="shared" si="1"/>
        <v>17</v>
      </c>
      <c r="E21" s="12">
        <f t="shared" si="1"/>
        <v>25</v>
      </c>
      <c r="F21" s="12">
        <f t="shared" si="1"/>
        <v>26</v>
      </c>
      <c r="G21" s="12">
        <f t="shared" si="1"/>
        <v>26</v>
      </c>
      <c r="H21" s="12">
        <f t="shared" si="1"/>
        <v>30</v>
      </c>
      <c r="I21" s="12">
        <f t="shared" si="1"/>
        <v>180</v>
      </c>
      <c r="J21" s="12">
        <f t="shared" si="1"/>
        <v>74</v>
      </c>
      <c r="K21" s="12"/>
      <c r="L21" s="12">
        <f>SUM(L6:L20)</f>
        <v>6360</v>
      </c>
      <c r="M21" s="12">
        <f>SUM(M6:M20)</f>
        <v>74</v>
      </c>
    </row>
    <row r="22" spans="1:14" ht="24" customHeight="1" x14ac:dyDescent="0.35">
      <c r="A22" s="18" t="s">
        <v>105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20"/>
    </row>
    <row r="23" spans="1:14" ht="24" customHeight="1" x14ac:dyDescent="0.25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4" customHeight="1" x14ac:dyDescent="0.25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4" ht="24" customHeight="1" x14ac:dyDescent="0.25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4" ht="24" customHeight="1" x14ac:dyDescent="0.25">
      <c r="A26" s="17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4" ht="24" customHeight="1" x14ac:dyDescent="0.25">
      <c r="A27" s="17"/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</row>
    <row r="28" spans="1:14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4" ht="16.5" customHeight="1" x14ac:dyDescent="0.25">
      <c r="A29" s="22"/>
      <c r="B29" s="23"/>
      <c r="C29" s="23"/>
      <c r="D29" s="23"/>
      <c r="E29" s="23"/>
      <c r="F29" s="24" t="s">
        <v>24</v>
      </c>
      <c r="G29" s="24"/>
      <c r="H29" s="24"/>
      <c r="I29" s="24"/>
      <c r="J29" s="24"/>
      <c r="K29" s="24"/>
      <c r="L29" s="23"/>
      <c r="M29" s="23"/>
    </row>
    <row r="30" spans="1:14" ht="12.75" customHeight="1" x14ac:dyDescent="0.2"/>
    <row r="31" spans="1:14" ht="12.75" customHeight="1" x14ac:dyDescent="0.2"/>
    <row r="32" spans="1:14" ht="12.75" customHeight="1" x14ac:dyDescent="0.2"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</sheetData>
  <sortState ref="A6:M20">
    <sortCondition descending="1" ref="I6:I20"/>
    <sortCondition descending="1" ref="L6:L20"/>
    <sortCondition ref="A6:A20"/>
  </sortState>
  <mergeCells count="2">
    <mergeCell ref="A2:M2"/>
    <mergeCell ref="B32:N32"/>
  </mergeCells>
  <pageMargins left="0.7" right="0.7" top="0.75" bottom="0.75" header="0" footer="0"/>
  <pageSetup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7"/>
  <sheetViews>
    <sheetView showGridLines="0" topLeftCell="A2" zoomScale="55" zoomScaleNormal="55" workbookViewId="0">
      <selection activeCell="D8" sqref="D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106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63" t="s">
        <v>99</v>
      </c>
      <c r="B6" s="65">
        <v>3</v>
      </c>
      <c r="C6" s="65">
        <v>3</v>
      </c>
      <c r="D6" s="65">
        <v>3</v>
      </c>
      <c r="E6" s="65">
        <v>3</v>
      </c>
      <c r="F6" s="65">
        <v>3</v>
      </c>
      <c r="G6" s="65">
        <v>3</v>
      </c>
      <c r="H6" s="65">
        <v>3</v>
      </c>
      <c r="I6" s="71">
        <f>SUM(B6:H6)</f>
        <v>21</v>
      </c>
      <c r="J6" s="45">
        <v>7</v>
      </c>
      <c r="K6" s="46">
        <v>1</v>
      </c>
      <c r="L6" s="71">
        <v>700</v>
      </c>
      <c r="M6" s="12">
        <f t="shared" ref="M6:M29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63" t="s">
        <v>98</v>
      </c>
      <c r="B7" s="65">
        <v>3</v>
      </c>
      <c r="C7" s="65">
        <v>3</v>
      </c>
      <c r="D7" s="65">
        <v>3</v>
      </c>
      <c r="E7" s="65">
        <v>3</v>
      </c>
      <c r="F7" s="65">
        <v>3</v>
      </c>
      <c r="G7" s="65">
        <v>3</v>
      </c>
      <c r="H7" s="65">
        <v>3</v>
      </c>
      <c r="I7" s="71">
        <f>SUM(B7:H7)</f>
        <v>21</v>
      </c>
      <c r="J7" s="45">
        <v>7</v>
      </c>
      <c r="K7" s="46">
        <v>1</v>
      </c>
      <c r="L7" s="71">
        <v>700</v>
      </c>
      <c r="M7" s="12">
        <f t="shared" si="0"/>
        <v>7</v>
      </c>
    </row>
    <row r="8" spans="1:13" ht="24" customHeight="1" x14ac:dyDescent="0.35">
      <c r="A8" s="63" t="s">
        <v>76</v>
      </c>
      <c r="B8" s="65">
        <v>3</v>
      </c>
      <c r="C8" s="65">
        <v>3</v>
      </c>
      <c r="D8" s="25">
        <v>2</v>
      </c>
      <c r="E8" s="65">
        <v>3</v>
      </c>
      <c r="F8" s="65">
        <v>3</v>
      </c>
      <c r="G8" s="65">
        <v>3</v>
      </c>
      <c r="H8" s="65">
        <v>3</v>
      </c>
      <c r="I8" s="71">
        <f>SUM(B8:H8)</f>
        <v>20</v>
      </c>
      <c r="J8" s="45">
        <v>7</v>
      </c>
      <c r="K8" s="46">
        <v>1</v>
      </c>
      <c r="L8" s="71">
        <v>657</v>
      </c>
      <c r="M8" s="12">
        <f t="shared" si="0"/>
        <v>7</v>
      </c>
    </row>
    <row r="9" spans="1:13" ht="24" customHeight="1" x14ac:dyDescent="0.35">
      <c r="A9" s="49" t="s">
        <v>75</v>
      </c>
      <c r="B9" s="50">
        <v>3</v>
      </c>
      <c r="C9" s="14">
        <v>1</v>
      </c>
      <c r="D9" s="50">
        <v>3</v>
      </c>
      <c r="E9" s="25">
        <v>2</v>
      </c>
      <c r="F9" s="50">
        <v>3</v>
      </c>
      <c r="G9" s="50">
        <v>3</v>
      </c>
      <c r="H9" s="50">
        <v>3</v>
      </c>
      <c r="I9" s="47">
        <f>SUM(B9:H9)</f>
        <v>18</v>
      </c>
      <c r="J9" s="45">
        <v>7</v>
      </c>
      <c r="K9" s="46">
        <v>1</v>
      </c>
      <c r="L9" s="45">
        <v>694</v>
      </c>
      <c r="M9" s="12">
        <f t="shared" si="0"/>
        <v>7</v>
      </c>
    </row>
    <row r="10" spans="1:13" ht="24" customHeight="1" x14ac:dyDescent="0.35">
      <c r="A10" s="49" t="s">
        <v>88</v>
      </c>
      <c r="B10" s="50">
        <v>3</v>
      </c>
      <c r="C10" s="14">
        <v>1</v>
      </c>
      <c r="D10" s="50">
        <v>3</v>
      </c>
      <c r="E10" s="14">
        <v>1</v>
      </c>
      <c r="F10" s="50">
        <v>3</v>
      </c>
      <c r="G10" s="50">
        <v>3</v>
      </c>
      <c r="H10" s="50">
        <v>3</v>
      </c>
      <c r="I10" s="47">
        <f>SUM(B10:H10)</f>
        <v>17</v>
      </c>
      <c r="J10" s="45">
        <v>7</v>
      </c>
      <c r="K10" s="46">
        <v>1</v>
      </c>
      <c r="L10" s="45">
        <v>589</v>
      </c>
      <c r="M10" s="12">
        <f t="shared" si="0"/>
        <v>7</v>
      </c>
    </row>
    <row r="11" spans="1:13" ht="24" customHeight="1" x14ac:dyDescent="0.35">
      <c r="A11" s="49" t="s">
        <v>101</v>
      </c>
      <c r="B11" s="50">
        <v>3</v>
      </c>
      <c r="C11" s="25">
        <v>2</v>
      </c>
      <c r="D11" s="50">
        <v>3</v>
      </c>
      <c r="E11" s="52">
        <v>0</v>
      </c>
      <c r="F11" s="50">
        <v>3</v>
      </c>
      <c r="G11" s="50">
        <v>3</v>
      </c>
      <c r="H11" s="50">
        <v>3</v>
      </c>
      <c r="I11" s="45">
        <v>17</v>
      </c>
      <c r="J11" s="45">
        <v>7</v>
      </c>
      <c r="K11" s="46">
        <v>1</v>
      </c>
      <c r="L11" s="47">
        <v>580</v>
      </c>
      <c r="M11" s="12">
        <f t="shared" si="0"/>
        <v>7</v>
      </c>
    </row>
    <row r="12" spans="1:13" ht="24" customHeight="1" x14ac:dyDescent="0.35">
      <c r="A12" s="43" t="s">
        <v>77</v>
      </c>
      <c r="B12" s="44">
        <v>3</v>
      </c>
      <c r="C12" s="14">
        <v>1</v>
      </c>
      <c r="D12" s="25">
        <v>2</v>
      </c>
      <c r="E12" s="44">
        <v>3</v>
      </c>
      <c r="F12" s="44">
        <v>3</v>
      </c>
      <c r="G12" s="14">
        <v>1</v>
      </c>
      <c r="H12" s="44">
        <v>3</v>
      </c>
      <c r="I12" s="45">
        <v>16</v>
      </c>
      <c r="J12" s="45">
        <v>7</v>
      </c>
      <c r="K12" s="46">
        <v>1</v>
      </c>
      <c r="L12" s="47">
        <v>557</v>
      </c>
      <c r="M12" s="12">
        <f t="shared" si="0"/>
        <v>7</v>
      </c>
    </row>
    <row r="13" spans="1:13" ht="24" customHeight="1" x14ac:dyDescent="0.35">
      <c r="A13" s="43" t="s">
        <v>89</v>
      </c>
      <c r="B13" s="44">
        <v>3</v>
      </c>
      <c r="C13" s="25">
        <v>2</v>
      </c>
      <c r="D13" s="44">
        <v>3</v>
      </c>
      <c r="E13" s="14">
        <v>1</v>
      </c>
      <c r="F13" s="25">
        <v>2</v>
      </c>
      <c r="G13" s="25">
        <v>2</v>
      </c>
      <c r="H13" s="44">
        <v>3</v>
      </c>
      <c r="I13" s="45">
        <v>16</v>
      </c>
      <c r="J13" s="45">
        <v>7</v>
      </c>
      <c r="K13" s="46">
        <v>1</v>
      </c>
      <c r="L13" s="47">
        <v>526</v>
      </c>
      <c r="M13" s="12">
        <f t="shared" si="0"/>
        <v>7</v>
      </c>
    </row>
    <row r="14" spans="1:13" ht="24" customHeight="1" x14ac:dyDescent="0.35">
      <c r="A14" s="64" t="s">
        <v>96</v>
      </c>
      <c r="B14" s="66">
        <v>3</v>
      </c>
      <c r="C14" s="67">
        <v>1</v>
      </c>
      <c r="D14" s="66">
        <v>3</v>
      </c>
      <c r="E14" s="69">
        <v>0</v>
      </c>
      <c r="F14" s="66">
        <v>3</v>
      </c>
      <c r="G14" s="66">
        <v>3</v>
      </c>
      <c r="H14" s="70">
        <v>2</v>
      </c>
      <c r="I14" s="72">
        <v>15</v>
      </c>
      <c r="J14" s="45">
        <v>7</v>
      </c>
      <c r="K14" s="46">
        <v>1</v>
      </c>
      <c r="L14" s="73">
        <v>582</v>
      </c>
      <c r="M14" s="12">
        <f t="shared" si="0"/>
        <v>7</v>
      </c>
    </row>
    <row r="15" spans="1:13" ht="24" customHeight="1" x14ac:dyDescent="0.35">
      <c r="A15" s="64" t="s">
        <v>102</v>
      </c>
      <c r="B15" s="66">
        <v>3</v>
      </c>
      <c r="C15" s="67">
        <v>1</v>
      </c>
      <c r="D15" s="66">
        <v>3</v>
      </c>
      <c r="E15" s="69">
        <v>0</v>
      </c>
      <c r="F15" s="66">
        <v>3</v>
      </c>
      <c r="G15" s="66">
        <v>3</v>
      </c>
      <c r="H15" s="70">
        <v>2</v>
      </c>
      <c r="I15" s="72">
        <v>15</v>
      </c>
      <c r="J15" s="45">
        <v>7</v>
      </c>
      <c r="K15" s="46">
        <v>1</v>
      </c>
      <c r="L15" s="73">
        <v>529</v>
      </c>
      <c r="M15" s="12">
        <f t="shared" si="0"/>
        <v>7</v>
      </c>
    </row>
    <row r="16" spans="1:13" ht="24" customHeight="1" x14ac:dyDescent="0.35">
      <c r="A16" s="64" t="s">
        <v>87</v>
      </c>
      <c r="B16" s="66">
        <v>3</v>
      </c>
      <c r="C16" s="67">
        <v>1</v>
      </c>
      <c r="D16" s="66">
        <v>3</v>
      </c>
      <c r="E16" s="69">
        <v>0</v>
      </c>
      <c r="F16" s="70">
        <v>2</v>
      </c>
      <c r="G16" s="70">
        <v>2</v>
      </c>
      <c r="H16" s="66">
        <v>3</v>
      </c>
      <c r="I16" s="72">
        <v>14</v>
      </c>
      <c r="J16" s="45">
        <v>7</v>
      </c>
      <c r="K16" s="46">
        <v>1</v>
      </c>
      <c r="L16" s="73">
        <v>579</v>
      </c>
      <c r="M16" s="12">
        <f t="shared" si="0"/>
        <v>7</v>
      </c>
    </row>
    <row r="17" spans="1:13" ht="24" customHeight="1" x14ac:dyDescent="0.35">
      <c r="A17" s="49" t="s">
        <v>78</v>
      </c>
      <c r="B17" s="50">
        <v>3</v>
      </c>
      <c r="C17" s="14">
        <v>1</v>
      </c>
      <c r="D17" s="50">
        <v>3</v>
      </c>
      <c r="E17" s="52">
        <v>0</v>
      </c>
      <c r="F17" s="50">
        <v>3</v>
      </c>
      <c r="G17" s="50">
        <v>3</v>
      </c>
      <c r="H17" s="14">
        <v>1</v>
      </c>
      <c r="I17" s="45">
        <v>14</v>
      </c>
      <c r="J17" s="45">
        <v>7</v>
      </c>
      <c r="K17" s="46">
        <v>1</v>
      </c>
      <c r="L17" s="47">
        <v>505</v>
      </c>
      <c r="M17" s="12">
        <f t="shared" si="0"/>
        <v>7</v>
      </c>
    </row>
    <row r="18" spans="1:13" ht="24" customHeight="1" x14ac:dyDescent="0.35">
      <c r="A18" s="49" t="s">
        <v>93</v>
      </c>
      <c r="B18" s="50">
        <v>3</v>
      </c>
      <c r="C18" s="52">
        <v>0</v>
      </c>
      <c r="D18" s="50">
        <v>3</v>
      </c>
      <c r="E18" s="25">
        <v>2</v>
      </c>
      <c r="F18" s="50">
        <v>3</v>
      </c>
      <c r="G18" s="25">
        <v>2</v>
      </c>
      <c r="H18" s="52">
        <v>0</v>
      </c>
      <c r="I18" s="45">
        <v>13</v>
      </c>
      <c r="J18" s="45">
        <v>7</v>
      </c>
      <c r="K18" s="46">
        <v>1</v>
      </c>
      <c r="L18" s="47">
        <v>515</v>
      </c>
      <c r="M18" s="12">
        <f t="shared" si="0"/>
        <v>7</v>
      </c>
    </row>
    <row r="19" spans="1:13" ht="24" customHeight="1" x14ac:dyDescent="0.35">
      <c r="A19" s="43" t="s">
        <v>92</v>
      </c>
      <c r="B19" s="44">
        <v>3</v>
      </c>
      <c r="C19" s="14">
        <v>1</v>
      </c>
      <c r="D19" s="25">
        <v>2</v>
      </c>
      <c r="E19" s="14">
        <v>1</v>
      </c>
      <c r="F19" s="44">
        <v>3</v>
      </c>
      <c r="G19" s="54">
        <v>0</v>
      </c>
      <c r="H19" s="44">
        <v>3</v>
      </c>
      <c r="I19" s="45">
        <v>13</v>
      </c>
      <c r="J19" s="45">
        <v>7</v>
      </c>
      <c r="K19" s="46">
        <v>1</v>
      </c>
      <c r="L19" s="47">
        <v>513</v>
      </c>
      <c r="M19" s="12">
        <f t="shared" si="0"/>
        <v>7</v>
      </c>
    </row>
    <row r="20" spans="1:13" ht="24" customHeight="1" x14ac:dyDescent="0.35">
      <c r="A20" s="43" t="s">
        <v>91</v>
      </c>
      <c r="B20" s="44">
        <v>3</v>
      </c>
      <c r="C20" s="14">
        <v>1</v>
      </c>
      <c r="D20" s="25">
        <v>2</v>
      </c>
      <c r="E20" s="14">
        <v>1</v>
      </c>
      <c r="F20" s="25">
        <v>2</v>
      </c>
      <c r="G20" s="14">
        <v>1</v>
      </c>
      <c r="H20" s="44">
        <v>3</v>
      </c>
      <c r="I20" s="45">
        <v>13</v>
      </c>
      <c r="J20" s="45">
        <v>7</v>
      </c>
      <c r="K20" s="46">
        <v>1</v>
      </c>
      <c r="L20" s="47">
        <v>505</v>
      </c>
      <c r="M20" s="12">
        <f t="shared" si="0"/>
        <v>7</v>
      </c>
    </row>
    <row r="21" spans="1:13" ht="24" customHeight="1" x14ac:dyDescent="0.35">
      <c r="A21" s="49" t="s">
        <v>94</v>
      </c>
      <c r="B21" s="50">
        <v>3</v>
      </c>
      <c r="C21" s="52">
        <v>0</v>
      </c>
      <c r="D21" s="50">
        <v>3</v>
      </c>
      <c r="E21" s="52">
        <v>0</v>
      </c>
      <c r="F21" s="50">
        <v>3</v>
      </c>
      <c r="G21" s="50">
        <v>3</v>
      </c>
      <c r="H21" s="14">
        <v>1</v>
      </c>
      <c r="I21" s="45">
        <v>13</v>
      </c>
      <c r="J21" s="45">
        <v>7</v>
      </c>
      <c r="K21" s="46">
        <v>1</v>
      </c>
      <c r="L21" s="47">
        <v>503</v>
      </c>
      <c r="M21" s="12">
        <f t="shared" si="0"/>
        <v>7</v>
      </c>
    </row>
    <row r="22" spans="1:13" ht="24" customHeight="1" x14ac:dyDescent="0.35">
      <c r="A22" s="49" t="s">
        <v>82</v>
      </c>
      <c r="B22" s="50">
        <v>3</v>
      </c>
      <c r="C22" s="52">
        <v>0</v>
      </c>
      <c r="D22" s="50">
        <v>3</v>
      </c>
      <c r="E22" s="52">
        <v>0</v>
      </c>
      <c r="F22" s="50">
        <v>3</v>
      </c>
      <c r="G22" s="50">
        <v>3</v>
      </c>
      <c r="H22" s="14">
        <v>1</v>
      </c>
      <c r="I22" s="45">
        <v>13</v>
      </c>
      <c r="J22" s="45">
        <v>7</v>
      </c>
      <c r="K22" s="46">
        <v>1</v>
      </c>
      <c r="L22" s="47">
        <v>487</v>
      </c>
      <c r="M22" s="12">
        <f t="shared" si="0"/>
        <v>7</v>
      </c>
    </row>
    <row r="23" spans="1:13" ht="24" customHeight="1" x14ac:dyDescent="0.35">
      <c r="A23" s="49" t="s">
        <v>95</v>
      </c>
      <c r="B23" s="50">
        <v>3</v>
      </c>
      <c r="C23" s="14">
        <v>1</v>
      </c>
      <c r="D23" s="50">
        <v>3</v>
      </c>
      <c r="E23" s="52">
        <v>0</v>
      </c>
      <c r="F23" s="50">
        <v>3</v>
      </c>
      <c r="G23" s="25">
        <v>2</v>
      </c>
      <c r="H23" s="14">
        <v>1</v>
      </c>
      <c r="I23" s="45">
        <v>13</v>
      </c>
      <c r="J23" s="45">
        <v>7</v>
      </c>
      <c r="K23" s="46">
        <v>1</v>
      </c>
      <c r="L23" s="47">
        <v>481</v>
      </c>
      <c r="M23" s="12">
        <f t="shared" si="0"/>
        <v>7</v>
      </c>
    </row>
    <row r="24" spans="1:13" ht="24" customHeight="1" x14ac:dyDescent="0.35">
      <c r="A24" s="43" t="s">
        <v>86</v>
      </c>
      <c r="B24" s="44">
        <v>3</v>
      </c>
      <c r="C24" s="54">
        <v>0</v>
      </c>
      <c r="D24" s="25">
        <v>2</v>
      </c>
      <c r="E24" s="14">
        <v>1</v>
      </c>
      <c r="F24" s="25">
        <v>2</v>
      </c>
      <c r="G24" s="25">
        <v>2</v>
      </c>
      <c r="H24" s="44">
        <v>3</v>
      </c>
      <c r="I24" s="45">
        <v>13</v>
      </c>
      <c r="J24" s="45">
        <v>7</v>
      </c>
      <c r="K24" s="46">
        <v>1</v>
      </c>
      <c r="L24" s="47">
        <v>468</v>
      </c>
      <c r="M24" s="12">
        <f t="shared" si="0"/>
        <v>7</v>
      </c>
    </row>
    <row r="25" spans="1:13" ht="24" customHeight="1" x14ac:dyDescent="0.35">
      <c r="A25" s="49" t="s">
        <v>79</v>
      </c>
      <c r="B25" s="50">
        <v>3</v>
      </c>
      <c r="C25" s="52">
        <v>0</v>
      </c>
      <c r="D25" s="50">
        <v>3</v>
      </c>
      <c r="E25" s="52">
        <v>0</v>
      </c>
      <c r="F25" s="50">
        <v>3</v>
      </c>
      <c r="G25" s="50">
        <v>3</v>
      </c>
      <c r="H25" s="52">
        <v>0</v>
      </c>
      <c r="I25" s="45">
        <v>12</v>
      </c>
      <c r="J25" s="45">
        <v>7</v>
      </c>
      <c r="K25" s="46">
        <v>1</v>
      </c>
      <c r="L25" s="47">
        <v>506</v>
      </c>
      <c r="M25" s="12">
        <f t="shared" si="0"/>
        <v>7</v>
      </c>
    </row>
    <row r="26" spans="1:13" ht="24" customHeight="1" x14ac:dyDescent="0.35">
      <c r="A26" s="49" t="s">
        <v>81</v>
      </c>
      <c r="B26" s="50">
        <v>3</v>
      </c>
      <c r="C26" s="52">
        <v>0</v>
      </c>
      <c r="D26" s="50">
        <v>3</v>
      </c>
      <c r="E26" s="52">
        <v>0</v>
      </c>
      <c r="F26" s="50">
        <v>3</v>
      </c>
      <c r="G26" s="50">
        <v>3</v>
      </c>
      <c r="H26" s="52">
        <v>0</v>
      </c>
      <c r="I26" s="45">
        <v>12</v>
      </c>
      <c r="J26" s="45">
        <v>7</v>
      </c>
      <c r="K26" s="46">
        <v>1</v>
      </c>
      <c r="L26" s="47">
        <v>481</v>
      </c>
      <c r="M26" s="12">
        <f t="shared" si="0"/>
        <v>7</v>
      </c>
    </row>
    <row r="27" spans="1:13" ht="24" customHeight="1" x14ac:dyDescent="0.35">
      <c r="A27" s="49" t="s">
        <v>85</v>
      </c>
      <c r="B27" s="50">
        <v>3</v>
      </c>
      <c r="C27" s="14">
        <v>1</v>
      </c>
      <c r="D27" s="50">
        <v>3</v>
      </c>
      <c r="E27" s="52">
        <v>0</v>
      </c>
      <c r="F27" s="14">
        <v>1</v>
      </c>
      <c r="G27" s="25">
        <v>2</v>
      </c>
      <c r="H27" s="25">
        <v>2</v>
      </c>
      <c r="I27" s="45">
        <v>12</v>
      </c>
      <c r="J27" s="45">
        <v>7</v>
      </c>
      <c r="K27" s="46">
        <v>1</v>
      </c>
      <c r="L27" s="47">
        <v>447</v>
      </c>
      <c r="M27" s="12">
        <f t="shared" si="0"/>
        <v>7</v>
      </c>
    </row>
    <row r="28" spans="1:13" ht="24" customHeight="1" x14ac:dyDescent="0.35">
      <c r="A28" s="49" t="s">
        <v>90</v>
      </c>
      <c r="B28" s="25">
        <v>2</v>
      </c>
      <c r="C28" s="52">
        <v>0</v>
      </c>
      <c r="D28" s="50">
        <v>3</v>
      </c>
      <c r="E28" s="52">
        <v>0</v>
      </c>
      <c r="F28" s="25">
        <v>2</v>
      </c>
      <c r="G28" s="25">
        <v>2</v>
      </c>
      <c r="H28" s="25">
        <v>2</v>
      </c>
      <c r="I28" s="45">
        <v>11</v>
      </c>
      <c r="J28" s="45">
        <v>7</v>
      </c>
      <c r="K28" s="46">
        <v>1</v>
      </c>
      <c r="L28" s="47">
        <v>452</v>
      </c>
      <c r="M28" s="12">
        <f t="shared" si="0"/>
        <v>7</v>
      </c>
    </row>
    <row r="29" spans="1:13" ht="24" customHeight="1" x14ac:dyDescent="0.35">
      <c r="A29" s="49" t="s">
        <v>100</v>
      </c>
      <c r="B29" s="25">
        <v>2</v>
      </c>
      <c r="C29" s="52">
        <v>0</v>
      </c>
      <c r="D29" s="50">
        <v>3</v>
      </c>
      <c r="E29" s="52">
        <v>0</v>
      </c>
      <c r="F29" s="25">
        <v>2</v>
      </c>
      <c r="G29" s="50">
        <v>3</v>
      </c>
      <c r="H29" s="52">
        <v>0</v>
      </c>
      <c r="I29" s="45">
        <v>10</v>
      </c>
      <c r="J29" s="45">
        <v>7</v>
      </c>
      <c r="K29" s="46">
        <v>1</v>
      </c>
      <c r="L29" s="47">
        <v>435</v>
      </c>
      <c r="M29" s="12">
        <f t="shared" si="0"/>
        <v>7</v>
      </c>
    </row>
    <row r="30" spans="1:13" ht="24" customHeight="1" x14ac:dyDescent="0.25">
      <c r="A30" s="17"/>
      <c r="B30" s="12">
        <f t="shared" ref="B30:J30" si="1">SUM(B6:B29)</f>
        <v>70</v>
      </c>
      <c r="C30" s="12">
        <f t="shared" si="1"/>
        <v>24</v>
      </c>
      <c r="D30" s="12">
        <f t="shared" si="1"/>
        <v>67</v>
      </c>
      <c r="E30" s="12">
        <f t="shared" si="1"/>
        <v>21</v>
      </c>
      <c r="F30" s="12">
        <f t="shared" si="1"/>
        <v>64</v>
      </c>
      <c r="G30" s="12">
        <f t="shared" si="1"/>
        <v>58</v>
      </c>
      <c r="H30" s="12">
        <f t="shared" si="1"/>
        <v>48</v>
      </c>
      <c r="I30" s="12">
        <f t="shared" si="1"/>
        <v>352</v>
      </c>
      <c r="J30" s="12">
        <f t="shared" si="1"/>
        <v>168</v>
      </c>
      <c r="K30" s="12"/>
      <c r="L30" s="12">
        <f>SUM(L6:L29)</f>
        <v>12991</v>
      </c>
      <c r="M30" s="12">
        <f>SUM(M6:M29)</f>
        <v>168</v>
      </c>
    </row>
    <row r="31" spans="1:13" ht="24" customHeight="1" x14ac:dyDescent="0.35">
      <c r="A31" s="18" t="s">
        <v>97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</row>
    <row r="32" spans="1:13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24" customHeight="1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1"/>
      <c r="F36" s="21"/>
      <c r="G36" s="21"/>
      <c r="H36" s="21"/>
      <c r="I36" s="21"/>
      <c r="J36" s="21"/>
      <c r="K36" s="21"/>
      <c r="L36" s="21"/>
      <c r="M36" s="21"/>
    </row>
    <row r="37" spans="1:14" ht="24" customHeight="1" x14ac:dyDescent="0.25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 ht="16.5" customHeight="1" x14ac:dyDescent="0.25">
      <c r="A38" s="22"/>
      <c r="B38" s="23"/>
      <c r="C38" s="23"/>
      <c r="D38" s="23"/>
      <c r="E38" s="23"/>
      <c r="F38" s="24" t="s">
        <v>24</v>
      </c>
      <c r="G38" s="24"/>
      <c r="H38" s="24"/>
      <c r="I38" s="24"/>
      <c r="J38" s="24"/>
      <c r="K38" s="24"/>
      <c r="L38" s="23"/>
      <c r="M38" s="23"/>
    </row>
    <row r="39" spans="1:14" ht="12.75" customHeight="1" x14ac:dyDescent="0.2"/>
    <row r="40" spans="1:14" ht="12.75" customHeight="1" x14ac:dyDescent="0.2"/>
    <row r="41" spans="1:14" ht="12.75" customHeight="1" x14ac:dyDescent="0.2"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</row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</sheetData>
  <sortState ref="A6:M29">
    <sortCondition descending="1" ref="I6:I29"/>
    <sortCondition descending="1" ref="L6:L29"/>
    <sortCondition ref="A6:A29"/>
  </sortState>
  <mergeCells count="2">
    <mergeCell ref="A2:M2"/>
    <mergeCell ref="B41:N41"/>
  </mergeCells>
  <pageMargins left="0.7" right="0.7" top="0.75" bottom="0.75" header="0" footer="0"/>
  <pageSetup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3"/>
  <sheetViews>
    <sheetView showGridLines="0" topLeftCell="A2" zoomScale="55" zoomScaleNormal="55" workbookViewId="0">
      <selection activeCell="B25" sqref="B25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107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3" t="s">
        <v>92</v>
      </c>
      <c r="B6" s="44">
        <v>3</v>
      </c>
      <c r="C6" s="44">
        <v>3</v>
      </c>
      <c r="D6" s="44">
        <v>3</v>
      </c>
      <c r="E6" s="44">
        <v>3</v>
      </c>
      <c r="F6" s="44">
        <v>3</v>
      </c>
      <c r="G6" s="44">
        <v>3</v>
      </c>
      <c r="H6" s="44">
        <v>3</v>
      </c>
      <c r="I6" s="45">
        <v>21</v>
      </c>
      <c r="J6" s="45">
        <v>7</v>
      </c>
      <c r="K6" s="46">
        <v>1</v>
      </c>
      <c r="L6" s="47">
        <v>700</v>
      </c>
      <c r="M6" s="12">
        <f t="shared" ref="M6:M25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63" t="s">
        <v>98</v>
      </c>
      <c r="B7" s="65">
        <v>3</v>
      </c>
      <c r="C7" s="65">
        <v>3</v>
      </c>
      <c r="D7" s="65">
        <v>3</v>
      </c>
      <c r="E7" s="65">
        <v>3</v>
      </c>
      <c r="F7" s="65">
        <v>3</v>
      </c>
      <c r="G7" s="65">
        <v>3</v>
      </c>
      <c r="H7" s="65">
        <v>3</v>
      </c>
      <c r="I7" s="71">
        <v>21</v>
      </c>
      <c r="J7" s="45">
        <v>7</v>
      </c>
      <c r="K7" s="46">
        <v>1</v>
      </c>
      <c r="L7" s="71">
        <v>700</v>
      </c>
      <c r="M7" s="12">
        <f t="shared" si="0"/>
        <v>7</v>
      </c>
    </row>
    <row r="8" spans="1:13" ht="24" customHeight="1" x14ac:dyDescent="0.35">
      <c r="A8" s="43" t="s">
        <v>89</v>
      </c>
      <c r="B8" s="44">
        <v>3</v>
      </c>
      <c r="C8" s="44">
        <v>3</v>
      </c>
      <c r="D8" s="44">
        <v>3</v>
      </c>
      <c r="E8" s="44">
        <v>3</v>
      </c>
      <c r="F8" s="44">
        <v>3</v>
      </c>
      <c r="G8" s="44">
        <v>3</v>
      </c>
      <c r="H8" s="25">
        <v>2</v>
      </c>
      <c r="I8" s="45">
        <v>20</v>
      </c>
      <c r="J8" s="45">
        <v>7</v>
      </c>
      <c r="K8" s="46">
        <v>1</v>
      </c>
      <c r="L8" s="47">
        <v>687</v>
      </c>
      <c r="M8" s="12">
        <f t="shared" si="0"/>
        <v>7</v>
      </c>
    </row>
    <row r="9" spans="1:13" ht="24" customHeight="1" x14ac:dyDescent="0.35">
      <c r="A9" s="63" t="s">
        <v>99</v>
      </c>
      <c r="B9" s="65">
        <v>3</v>
      </c>
      <c r="C9" s="68">
        <v>2</v>
      </c>
      <c r="D9" s="65">
        <v>3</v>
      </c>
      <c r="E9" s="65">
        <v>3</v>
      </c>
      <c r="F9" s="65">
        <v>3</v>
      </c>
      <c r="G9" s="65">
        <v>3</v>
      </c>
      <c r="H9" s="65">
        <v>3</v>
      </c>
      <c r="I9" s="71">
        <v>20</v>
      </c>
      <c r="J9" s="45">
        <v>7</v>
      </c>
      <c r="K9" s="46">
        <v>1</v>
      </c>
      <c r="L9" s="71">
        <v>663</v>
      </c>
      <c r="M9" s="12">
        <f t="shared" si="0"/>
        <v>7</v>
      </c>
    </row>
    <row r="10" spans="1:13" ht="24" customHeight="1" x14ac:dyDescent="0.35">
      <c r="A10" s="49" t="s">
        <v>75</v>
      </c>
      <c r="B10" s="51">
        <v>2</v>
      </c>
      <c r="C10" s="51">
        <v>2</v>
      </c>
      <c r="D10" s="50">
        <v>3</v>
      </c>
      <c r="E10" s="50">
        <v>3</v>
      </c>
      <c r="F10" s="50">
        <v>3</v>
      </c>
      <c r="G10" s="50">
        <v>3</v>
      </c>
      <c r="H10" s="50">
        <v>3</v>
      </c>
      <c r="I10" s="47">
        <v>19</v>
      </c>
      <c r="J10" s="45">
        <v>7</v>
      </c>
      <c r="K10" s="46">
        <v>1</v>
      </c>
      <c r="L10" s="45">
        <v>689</v>
      </c>
      <c r="M10" s="12">
        <f t="shared" si="0"/>
        <v>7</v>
      </c>
    </row>
    <row r="11" spans="1:13" ht="24" customHeight="1" x14ac:dyDescent="0.35">
      <c r="A11" s="75" t="s">
        <v>86</v>
      </c>
      <c r="B11" s="76">
        <v>3</v>
      </c>
      <c r="C11" s="76">
        <v>3</v>
      </c>
      <c r="D11" s="76">
        <v>3</v>
      </c>
      <c r="E11" s="76">
        <v>3</v>
      </c>
      <c r="F11" s="70">
        <v>2</v>
      </c>
      <c r="G11" s="76">
        <v>3</v>
      </c>
      <c r="H11" s="70">
        <v>2</v>
      </c>
      <c r="I11" s="72">
        <v>19</v>
      </c>
      <c r="J11" s="45">
        <v>7</v>
      </c>
      <c r="K11" s="46">
        <v>1</v>
      </c>
      <c r="L11" s="73">
        <v>677</v>
      </c>
      <c r="M11" s="12">
        <f t="shared" si="0"/>
        <v>7</v>
      </c>
    </row>
    <row r="12" spans="1:13" ht="24" customHeight="1" x14ac:dyDescent="0.35">
      <c r="A12" s="64" t="s">
        <v>87</v>
      </c>
      <c r="B12" s="66">
        <v>3</v>
      </c>
      <c r="C12" s="66">
        <v>3</v>
      </c>
      <c r="D12" s="70">
        <v>2</v>
      </c>
      <c r="E12" s="66">
        <v>3</v>
      </c>
      <c r="F12" s="70">
        <v>2</v>
      </c>
      <c r="G12" s="66">
        <v>3</v>
      </c>
      <c r="H12" s="66">
        <v>3</v>
      </c>
      <c r="I12" s="72">
        <v>19</v>
      </c>
      <c r="J12" s="45">
        <v>7</v>
      </c>
      <c r="K12" s="46">
        <v>1</v>
      </c>
      <c r="L12" s="73">
        <v>616</v>
      </c>
      <c r="M12" s="12">
        <f t="shared" si="0"/>
        <v>7</v>
      </c>
    </row>
    <row r="13" spans="1:13" ht="24" customHeight="1" x14ac:dyDescent="0.35">
      <c r="A13" s="75" t="s">
        <v>95</v>
      </c>
      <c r="B13" s="76">
        <v>3</v>
      </c>
      <c r="C13" s="76">
        <v>3</v>
      </c>
      <c r="D13" s="76">
        <v>3</v>
      </c>
      <c r="E13" s="76">
        <v>3</v>
      </c>
      <c r="F13" s="70">
        <v>2</v>
      </c>
      <c r="G13" s="76">
        <v>3</v>
      </c>
      <c r="H13" s="67">
        <v>1</v>
      </c>
      <c r="I13" s="72">
        <v>18</v>
      </c>
      <c r="J13" s="45">
        <v>7</v>
      </c>
      <c r="K13" s="46">
        <v>1</v>
      </c>
      <c r="L13" s="73">
        <v>658</v>
      </c>
      <c r="M13" s="12">
        <f t="shared" si="0"/>
        <v>7</v>
      </c>
    </row>
    <row r="14" spans="1:13" ht="24" customHeight="1" x14ac:dyDescent="0.35">
      <c r="A14" s="43" t="s">
        <v>91</v>
      </c>
      <c r="B14" s="25">
        <v>2</v>
      </c>
      <c r="C14" s="44">
        <v>3</v>
      </c>
      <c r="D14" s="44">
        <v>3</v>
      </c>
      <c r="E14" s="44">
        <v>3</v>
      </c>
      <c r="F14" s="25">
        <v>2</v>
      </c>
      <c r="G14" s="44">
        <v>3</v>
      </c>
      <c r="H14" s="25">
        <v>2</v>
      </c>
      <c r="I14" s="45">
        <v>18</v>
      </c>
      <c r="J14" s="45">
        <v>7</v>
      </c>
      <c r="K14" s="46">
        <v>1</v>
      </c>
      <c r="L14" s="47">
        <v>647</v>
      </c>
      <c r="M14" s="12">
        <f t="shared" si="0"/>
        <v>7</v>
      </c>
    </row>
    <row r="15" spans="1:13" ht="24" customHeight="1" x14ac:dyDescent="0.35">
      <c r="A15" s="63" t="s">
        <v>76</v>
      </c>
      <c r="B15" s="65">
        <v>3</v>
      </c>
      <c r="C15" s="68">
        <v>2</v>
      </c>
      <c r="D15" s="65">
        <v>3</v>
      </c>
      <c r="E15" s="68">
        <v>2</v>
      </c>
      <c r="F15" s="65">
        <v>3</v>
      </c>
      <c r="G15" s="65">
        <v>3</v>
      </c>
      <c r="H15" s="68">
        <v>2</v>
      </c>
      <c r="I15" s="71">
        <v>18</v>
      </c>
      <c r="J15" s="45">
        <v>7</v>
      </c>
      <c r="K15" s="46">
        <v>1</v>
      </c>
      <c r="L15" s="71">
        <v>637</v>
      </c>
      <c r="M15" s="12">
        <f t="shared" si="0"/>
        <v>7</v>
      </c>
    </row>
    <row r="16" spans="1:13" ht="24" customHeight="1" x14ac:dyDescent="0.35">
      <c r="A16" s="43" t="s">
        <v>77</v>
      </c>
      <c r="B16" s="25">
        <v>2</v>
      </c>
      <c r="C16" s="44">
        <v>3</v>
      </c>
      <c r="D16" s="44">
        <v>3</v>
      </c>
      <c r="E16" s="44">
        <v>3</v>
      </c>
      <c r="F16" s="44">
        <v>3</v>
      </c>
      <c r="G16" s="44">
        <v>3</v>
      </c>
      <c r="H16" s="14">
        <v>1</v>
      </c>
      <c r="I16" s="45">
        <v>18</v>
      </c>
      <c r="J16" s="45">
        <v>7</v>
      </c>
      <c r="K16" s="46">
        <v>1</v>
      </c>
      <c r="L16" s="47">
        <v>637</v>
      </c>
      <c r="M16" s="12">
        <f t="shared" si="0"/>
        <v>7</v>
      </c>
    </row>
    <row r="17" spans="1:13" ht="24" customHeight="1" x14ac:dyDescent="0.35">
      <c r="A17" s="49" t="s">
        <v>102</v>
      </c>
      <c r="B17" s="50">
        <v>3</v>
      </c>
      <c r="C17" s="50">
        <v>3</v>
      </c>
      <c r="D17" s="25">
        <v>2</v>
      </c>
      <c r="E17" s="50">
        <v>3</v>
      </c>
      <c r="F17" s="14">
        <v>1</v>
      </c>
      <c r="G17" s="50">
        <v>3</v>
      </c>
      <c r="H17" s="50">
        <v>3</v>
      </c>
      <c r="I17" s="45">
        <v>18</v>
      </c>
      <c r="J17" s="45">
        <v>7</v>
      </c>
      <c r="K17" s="46">
        <v>1</v>
      </c>
      <c r="L17" s="47">
        <v>636</v>
      </c>
      <c r="M17" s="12">
        <f t="shared" si="0"/>
        <v>7</v>
      </c>
    </row>
    <row r="18" spans="1:13" ht="24" customHeight="1" x14ac:dyDescent="0.35">
      <c r="A18" s="43" t="s">
        <v>78</v>
      </c>
      <c r="B18" s="44">
        <v>3</v>
      </c>
      <c r="C18" s="44">
        <v>3</v>
      </c>
      <c r="D18" s="44">
        <v>3</v>
      </c>
      <c r="E18" s="44">
        <v>3</v>
      </c>
      <c r="F18" s="25">
        <v>2</v>
      </c>
      <c r="G18" s="44">
        <v>3</v>
      </c>
      <c r="H18" s="14">
        <v>1</v>
      </c>
      <c r="I18" s="45">
        <v>18</v>
      </c>
      <c r="J18" s="45">
        <v>7</v>
      </c>
      <c r="K18" s="46">
        <v>1</v>
      </c>
      <c r="L18" s="47">
        <v>632</v>
      </c>
      <c r="M18" s="12">
        <f t="shared" si="0"/>
        <v>7</v>
      </c>
    </row>
    <row r="19" spans="1:13" ht="24" customHeight="1" x14ac:dyDescent="0.35">
      <c r="A19" s="49" t="s">
        <v>90</v>
      </c>
      <c r="B19" s="50">
        <v>3</v>
      </c>
      <c r="C19" s="50">
        <v>3</v>
      </c>
      <c r="D19" s="25">
        <v>2</v>
      </c>
      <c r="E19" s="50">
        <v>3</v>
      </c>
      <c r="F19" s="14">
        <v>1</v>
      </c>
      <c r="G19" s="25">
        <v>2</v>
      </c>
      <c r="H19" s="50">
        <v>3</v>
      </c>
      <c r="I19" s="45">
        <v>17</v>
      </c>
      <c r="J19" s="45">
        <v>7</v>
      </c>
      <c r="K19" s="46">
        <v>1</v>
      </c>
      <c r="L19" s="47">
        <v>610</v>
      </c>
      <c r="M19" s="12">
        <f t="shared" si="0"/>
        <v>7</v>
      </c>
    </row>
    <row r="20" spans="1:13" ht="24" customHeight="1" x14ac:dyDescent="0.35">
      <c r="A20" s="49" t="s">
        <v>96</v>
      </c>
      <c r="B20" s="50">
        <v>3</v>
      </c>
      <c r="C20" s="50">
        <v>3</v>
      </c>
      <c r="D20" s="14">
        <v>1</v>
      </c>
      <c r="E20" s="50">
        <v>3</v>
      </c>
      <c r="F20" s="52">
        <v>0</v>
      </c>
      <c r="G20" s="50">
        <v>3</v>
      </c>
      <c r="H20" s="50">
        <v>3</v>
      </c>
      <c r="I20" s="45">
        <v>16</v>
      </c>
      <c r="J20" s="45">
        <v>7</v>
      </c>
      <c r="K20" s="46">
        <v>1</v>
      </c>
      <c r="L20" s="47">
        <v>621</v>
      </c>
      <c r="M20" s="12">
        <f t="shared" si="0"/>
        <v>7</v>
      </c>
    </row>
    <row r="21" spans="1:13" ht="24" customHeight="1" x14ac:dyDescent="0.35">
      <c r="A21" s="49" t="s">
        <v>79</v>
      </c>
      <c r="B21" s="50">
        <v>3</v>
      </c>
      <c r="C21" s="50">
        <v>3</v>
      </c>
      <c r="D21" s="52">
        <v>0</v>
      </c>
      <c r="E21" s="50">
        <v>3</v>
      </c>
      <c r="F21" s="14">
        <v>1</v>
      </c>
      <c r="G21" s="50">
        <v>3</v>
      </c>
      <c r="H21" s="50">
        <v>3</v>
      </c>
      <c r="I21" s="45">
        <v>16</v>
      </c>
      <c r="J21" s="45">
        <v>7</v>
      </c>
      <c r="K21" s="46">
        <v>1</v>
      </c>
      <c r="L21" s="47">
        <v>620</v>
      </c>
      <c r="M21" s="12">
        <f t="shared" si="0"/>
        <v>7</v>
      </c>
    </row>
    <row r="22" spans="1:13" ht="24" customHeight="1" x14ac:dyDescent="0.35">
      <c r="A22" s="49" t="s">
        <v>85</v>
      </c>
      <c r="B22" s="50">
        <v>3</v>
      </c>
      <c r="C22" s="50">
        <v>3</v>
      </c>
      <c r="D22" s="14">
        <v>1</v>
      </c>
      <c r="E22" s="50">
        <v>3</v>
      </c>
      <c r="F22" s="52">
        <v>0</v>
      </c>
      <c r="G22" s="50">
        <v>3</v>
      </c>
      <c r="H22" s="50">
        <v>3</v>
      </c>
      <c r="I22" s="45">
        <v>16</v>
      </c>
      <c r="J22" s="45">
        <v>7</v>
      </c>
      <c r="K22" s="46">
        <v>1</v>
      </c>
      <c r="L22" s="47">
        <v>597</v>
      </c>
      <c r="M22" s="12">
        <f t="shared" si="0"/>
        <v>7</v>
      </c>
    </row>
    <row r="23" spans="1:13" ht="24" customHeight="1" x14ac:dyDescent="0.35">
      <c r="A23" s="49" t="s">
        <v>93</v>
      </c>
      <c r="B23" s="50">
        <v>3</v>
      </c>
      <c r="C23" s="50">
        <v>3</v>
      </c>
      <c r="D23" s="25">
        <v>2</v>
      </c>
      <c r="E23" s="50">
        <v>3</v>
      </c>
      <c r="F23" s="52">
        <v>0</v>
      </c>
      <c r="G23" s="25">
        <v>2</v>
      </c>
      <c r="H23" s="50">
        <v>3</v>
      </c>
      <c r="I23" s="45">
        <v>16</v>
      </c>
      <c r="J23" s="45">
        <v>7</v>
      </c>
      <c r="K23" s="46">
        <v>1</v>
      </c>
      <c r="L23" s="47">
        <v>589</v>
      </c>
      <c r="M23" s="12">
        <f t="shared" si="0"/>
        <v>7</v>
      </c>
    </row>
    <row r="24" spans="1:13" ht="24" customHeight="1" x14ac:dyDescent="0.35">
      <c r="A24" s="49" t="s">
        <v>81</v>
      </c>
      <c r="B24" s="50">
        <v>3</v>
      </c>
      <c r="C24" s="50">
        <v>3</v>
      </c>
      <c r="D24" s="52">
        <v>0</v>
      </c>
      <c r="E24" s="50">
        <v>3</v>
      </c>
      <c r="F24" s="14">
        <v>1</v>
      </c>
      <c r="G24" s="25">
        <v>2</v>
      </c>
      <c r="H24" s="50">
        <v>3</v>
      </c>
      <c r="I24" s="45">
        <v>15</v>
      </c>
      <c r="J24" s="45">
        <v>7</v>
      </c>
      <c r="K24" s="46">
        <v>1</v>
      </c>
      <c r="L24" s="47">
        <v>566</v>
      </c>
      <c r="M24" s="12">
        <f t="shared" si="0"/>
        <v>7</v>
      </c>
    </row>
    <row r="25" spans="1:13" ht="24" customHeight="1" x14ac:dyDescent="0.35">
      <c r="A25" s="49" t="s">
        <v>88</v>
      </c>
      <c r="B25" s="14">
        <v>1</v>
      </c>
      <c r="C25" s="51">
        <v>2</v>
      </c>
      <c r="D25" s="74" t="s">
        <v>52</v>
      </c>
      <c r="E25" s="51">
        <v>2</v>
      </c>
      <c r="F25" s="50">
        <v>3</v>
      </c>
      <c r="G25" s="50">
        <v>3</v>
      </c>
      <c r="H25" s="51">
        <v>2</v>
      </c>
      <c r="I25" s="47">
        <v>13</v>
      </c>
      <c r="J25" s="45">
        <v>6</v>
      </c>
      <c r="K25" s="46">
        <f>SUM(J25/7)</f>
        <v>0.8571428571428571</v>
      </c>
      <c r="L25" s="45">
        <v>492</v>
      </c>
      <c r="M25" s="12">
        <f t="shared" si="0"/>
        <v>-4</v>
      </c>
    </row>
    <row r="26" spans="1:13" ht="24" customHeight="1" x14ac:dyDescent="0.25">
      <c r="A26" s="17"/>
      <c r="B26" s="12">
        <f t="shared" ref="B26:J26" si="1">SUM(B6:B25)</f>
        <v>55</v>
      </c>
      <c r="C26" s="12">
        <f t="shared" si="1"/>
        <v>56</v>
      </c>
      <c r="D26" s="12">
        <f t="shared" si="1"/>
        <v>43</v>
      </c>
      <c r="E26" s="12">
        <f t="shared" si="1"/>
        <v>58</v>
      </c>
      <c r="F26" s="12">
        <f t="shared" si="1"/>
        <v>38</v>
      </c>
      <c r="G26" s="12">
        <f t="shared" si="1"/>
        <v>57</v>
      </c>
      <c r="H26" s="12">
        <f t="shared" si="1"/>
        <v>49</v>
      </c>
      <c r="I26" s="12">
        <f t="shared" si="1"/>
        <v>356</v>
      </c>
      <c r="J26" s="12">
        <f t="shared" si="1"/>
        <v>139</v>
      </c>
      <c r="K26" s="12"/>
      <c r="L26" s="12">
        <f>SUM(L6:L25)</f>
        <v>12674</v>
      </c>
      <c r="M26" s="12">
        <f>SUM(M6:M25)</f>
        <v>129</v>
      </c>
    </row>
    <row r="27" spans="1:13" ht="24" customHeight="1" x14ac:dyDescent="0.35">
      <c r="A27" s="18" t="s">
        <v>109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20"/>
    </row>
    <row r="28" spans="1:13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24" customHeight="1" x14ac:dyDescent="0.25">
      <c r="A31" s="17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24" customHeight="1" x14ac:dyDescent="0.25">
      <c r="A32" s="17"/>
      <c r="B32" s="20"/>
      <c r="C32" s="20"/>
      <c r="D32" s="20"/>
      <c r="E32" s="21"/>
      <c r="F32" s="21"/>
      <c r="G32" s="21"/>
      <c r="H32" s="21"/>
      <c r="I32" s="21"/>
      <c r="J32" s="21"/>
      <c r="K32" s="21"/>
      <c r="L32" s="21"/>
      <c r="M32" s="21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16.5" customHeight="1" x14ac:dyDescent="0.25">
      <c r="A34" s="22"/>
      <c r="B34" s="23"/>
      <c r="C34" s="23"/>
      <c r="D34" s="23"/>
      <c r="E34" s="23"/>
      <c r="F34" s="24" t="s">
        <v>24</v>
      </c>
      <c r="G34" s="24"/>
      <c r="H34" s="24"/>
      <c r="I34" s="24"/>
      <c r="J34" s="24"/>
      <c r="K34" s="24"/>
      <c r="L34" s="23"/>
      <c r="M34" s="23"/>
    </row>
    <row r="35" spans="1:14" ht="12.75" customHeight="1" x14ac:dyDescent="0.2"/>
    <row r="36" spans="1:14" ht="12.75" customHeight="1" x14ac:dyDescent="0.2"/>
    <row r="37" spans="1:14" ht="12.75" customHeight="1" x14ac:dyDescent="0.2"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</row>
    <row r="38" spans="1:14" ht="12.75" customHeight="1" x14ac:dyDescent="0.2"/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sortState ref="A6:M25">
    <sortCondition descending="1" ref="I6:I25"/>
    <sortCondition descending="1" ref="L6:L25"/>
    <sortCondition ref="A6:A25"/>
  </sortState>
  <mergeCells count="2">
    <mergeCell ref="A2:M2"/>
    <mergeCell ref="B37:N37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79"/>
  <sheetViews>
    <sheetView showGridLines="0" topLeftCell="A8" zoomScale="75" zoomScaleNormal="75" workbookViewId="0">
      <selection activeCell="A24" sqref="A2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210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140</v>
      </c>
      <c r="B6" s="167">
        <v>20</v>
      </c>
      <c r="C6" s="47">
        <v>7</v>
      </c>
      <c r="D6" s="168">
        <f>SUM(C6/7)</f>
        <v>1</v>
      </c>
      <c r="E6" s="47">
        <v>690</v>
      </c>
      <c r="F6" s="161">
        <f>SUM(B6/C6)</f>
        <v>2.8571428571428572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47">
        <v>18</v>
      </c>
      <c r="C7" s="47">
        <v>7</v>
      </c>
      <c r="D7" s="46">
        <v>1</v>
      </c>
      <c r="E7" s="47">
        <v>660</v>
      </c>
      <c r="F7" s="161">
        <v>2.5714285714285716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47">
        <v>17</v>
      </c>
      <c r="C8" s="47">
        <v>7</v>
      </c>
      <c r="D8" s="168">
        <v>1</v>
      </c>
      <c r="E8" s="47">
        <v>623</v>
      </c>
      <c r="F8" s="161">
        <v>2.4285714285714284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14</v>
      </c>
      <c r="B9" s="47">
        <v>16</v>
      </c>
      <c r="C9" s="47">
        <v>7</v>
      </c>
      <c r="D9" s="46">
        <v>1</v>
      </c>
      <c r="E9" s="47">
        <v>573</v>
      </c>
      <c r="F9" s="161">
        <v>2.2857142857142856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29</v>
      </c>
      <c r="B10" s="47">
        <v>15</v>
      </c>
      <c r="C10" s="47">
        <v>7</v>
      </c>
      <c r="D10" s="168">
        <v>1</v>
      </c>
      <c r="E10" s="47">
        <v>569</v>
      </c>
      <c r="F10" s="161">
        <v>2.1428571428571428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47">
        <v>15</v>
      </c>
      <c r="C11" s="47">
        <v>7</v>
      </c>
      <c r="D11" s="168">
        <v>1</v>
      </c>
      <c r="E11" s="47">
        <v>548</v>
      </c>
      <c r="F11" s="161">
        <v>2.1428571428571428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12</v>
      </c>
      <c r="B12" s="47">
        <v>15</v>
      </c>
      <c r="C12" s="47">
        <v>7</v>
      </c>
      <c r="D12" s="46">
        <v>1</v>
      </c>
      <c r="E12" s="47">
        <v>528</v>
      </c>
      <c r="F12" s="161">
        <v>2.1428571428571428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31</v>
      </c>
      <c r="B13" s="47">
        <v>15</v>
      </c>
      <c r="C13" s="47">
        <v>7</v>
      </c>
      <c r="D13" s="168">
        <v>1</v>
      </c>
      <c r="E13" s="47">
        <v>465</v>
      </c>
      <c r="F13" s="161">
        <v>2.1428571428571428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17</v>
      </c>
      <c r="B14" s="47">
        <v>14</v>
      </c>
      <c r="C14" s="47">
        <v>7</v>
      </c>
      <c r="D14" s="46">
        <v>1</v>
      </c>
      <c r="E14" s="47">
        <v>476</v>
      </c>
      <c r="F14" s="161">
        <v>2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19</v>
      </c>
      <c r="B15" s="47">
        <v>14</v>
      </c>
      <c r="C15" s="47">
        <v>7</v>
      </c>
      <c r="D15" s="46">
        <v>1</v>
      </c>
      <c r="E15" s="47">
        <v>459</v>
      </c>
      <c r="F15" s="161">
        <v>2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22</v>
      </c>
      <c r="B16" s="47">
        <v>13</v>
      </c>
      <c r="C16" s="47">
        <v>7</v>
      </c>
      <c r="D16" s="46">
        <v>1</v>
      </c>
      <c r="E16" s="47">
        <v>481</v>
      </c>
      <c r="F16" s="161">
        <v>1.8571428571428572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32</v>
      </c>
      <c r="B17" s="167">
        <v>12</v>
      </c>
      <c r="C17" s="47">
        <v>7</v>
      </c>
      <c r="D17" s="168">
        <v>1</v>
      </c>
      <c r="E17" s="47">
        <v>412</v>
      </c>
      <c r="F17" s="161">
        <v>1.7142857142857142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20</v>
      </c>
      <c r="B18" s="47">
        <v>8</v>
      </c>
      <c r="C18" s="47">
        <v>5</v>
      </c>
      <c r="D18" s="46">
        <v>1</v>
      </c>
      <c r="E18" s="47">
        <v>307</v>
      </c>
      <c r="F18" s="161">
        <v>1.6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33</v>
      </c>
      <c r="B19" s="47">
        <v>7</v>
      </c>
      <c r="C19" s="47">
        <v>4</v>
      </c>
      <c r="D19" s="168">
        <v>1</v>
      </c>
      <c r="E19" s="47">
        <v>263</v>
      </c>
      <c r="F19" s="161">
        <v>1.75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21</v>
      </c>
      <c r="B20" s="47">
        <v>5</v>
      </c>
      <c r="C20" s="47">
        <v>2</v>
      </c>
      <c r="D20" s="46">
        <v>1</v>
      </c>
      <c r="E20" s="47">
        <v>158</v>
      </c>
      <c r="F20" s="161">
        <v>2.5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28</v>
      </c>
      <c r="B21" s="47">
        <v>3</v>
      </c>
      <c r="C21" s="47">
        <v>2</v>
      </c>
      <c r="D21" s="46">
        <v>1</v>
      </c>
      <c r="E21" s="47">
        <v>97</v>
      </c>
      <c r="F21" s="161">
        <v>1.5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34</v>
      </c>
      <c r="B22" s="47">
        <v>2</v>
      </c>
      <c r="C22" s="47">
        <v>1</v>
      </c>
      <c r="D22" s="168">
        <v>1</v>
      </c>
      <c r="E22" s="47">
        <v>67</v>
      </c>
      <c r="F22" s="161">
        <v>2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4" customHeight="1" x14ac:dyDescent="0.35">
      <c r="A23" s="18" t="s">
        <v>130</v>
      </c>
      <c r="B23" s="12">
        <f>SUM(B6:B22)</f>
        <v>209</v>
      </c>
      <c r="C23" s="12">
        <f>SUM(C6:C22)</f>
        <v>98</v>
      </c>
      <c r="D23" s="12" t="s">
        <v>49</v>
      </c>
      <c r="E23" s="12">
        <f>SUM(E6:E22)</f>
        <v>7376</v>
      </c>
      <c r="F23" s="45">
        <f>AVERAGE(F6:F22)</f>
        <v>2.0962184873949581</v>
      </c>
      <c r="G23" s="19"/>
      <c r="H23" s="19"/>
      <c r="I23" s="19"/>
      <c r="J23" s="19"/>
      <c r="K23" s="153"/>
      <c r="L23" s="154"/>
      <c r="M23" s="154"/>
    </row>
    <row r="24" spans="1:26" ht="24" customHeight="1" x14ac:dyDescent="0.25">
      <c r="A24" s="17"/>
      <c r="B24" s="135" t="s">
        <v>141</v>
      </c>
      <c r="C24" s="135" t="s">
        <v>142</v>
      </c>
      <c r="D24" s="135" t="s">
        <v>143</v>
      </c>
      <c r="E24" s="135" t="s">
        <v>144</v>
      </c>
      <c r="F24" s="135" t="s">
        <v>151</v>
      </c>
      <c r="G24" s="20"/>
      <c r="H24" s="20"/>
      <c r="I24" s="151"/>
      <c r="J24" s="156"/>
      <c r="K24" s="156"/>
      <c r="L24" s="156"/>
    </row>
    <row r="25" spans="1:26" ht="24" customHeight="1" x14ac:dyDescent="0.25">
      <c r="A25" s="17" t="s">
        <v>150</v>
      </c>
      <c r="B25" s="20">
        <v>209</v>
      </c>
      <c r="C25" s="20">
        <v>206</v>
      </c>
      <c r="D25" s="20">
        <v>105</v>
      </c>
      <c r="E25" s="20">
        <v>104</v>
      </c>
      <c r="F25" s="20">
        <f>SUM(B25:E25)</f>
        <v>624</v>
      </c>
      <c r="G25" s="20"/>
      <c r="H25" s="20"/>
      <c r="I25" s="151"/>
      <c r="J25" s="156"/>
      <c r="K25" s="156"/>
      <c r="L25" s="156"/>
    </row>
    <row r="26" spans="1:26" ht="24" customHeight="1" x14ac:dyDescent="0.25">
      <c r="A26" s="17" t="s">
        <v>149</v>
      </c>
      <c r="B26" s="20">
        <v>210</v>
      </c>
      <c r="C26" s="20">
        <v>210</v>
      </c>
      <c r="D26" s="20">
        <v>105</v>
      </c>
      <c r="E26" s="20">
        <v>105</v>
      </c>
      <c r="F26" s="20">
        <f>SUM(B26:E26)</f>
        <v>630</v>
      </c>
      <c r="G26" s="20"/>
      <c r="H26" s="20"/>
      <c r="I26" s="151"/>
      <c r="J26" s="156"/>
      <c r="K26" s="156"/>
      <c r="L26" s="156"/>
    </row>
    <row r="27" spans="1:26" ht="24" customHeight="1" x14ac:dyDescent="0.25">
      <c r="A27" s="17"/>
      <c r="B27" s="132">
        <f>(B25/B26)</f>
        <v>0.99523809523809526</v>
      </c>
      <c r="C27" s="132">
        <f t="shared" ref="C27:E27" si="0">(C25/C26)</f>
        <v>0.98095238095238091</v>
      </c>
      <c r="D27" s="132">
        <f t="shared" si="0"/>
        <v>1</v>
      </c>
      <c r="E27" s="132">
        <f t="shared" si="0"/>
        <v>0.99047619047619051</v>
      </c>
      <c r="F27" s="132">
        <f>(F25/F26)</f>
        <v>0.99047619047619051</v>
      </c>
      <c r="G27" s="21"/>
      <c r="H27" s="21"/>
      <c r="I27" s="152"/>
      <c r="J27" s="156"/>
      <c r="K27" s="156"/>
      <c r="L27" s="156"/>
    </row>
    <row r="28" spans="1:26" ht="24" customHeight="1" x14ac:dyDescent="0.25">
      <c r="A28" s="17"/>
      <c r="B28" s="20"/>
      <c r="C28" s="20"/>
      <c r="D28" s="20"/>
      <c r="E28" s="21"/>
      <c r="F28" s="21"/>
      <c r="G28" s="21"/>
      <c r="H28" s="21"/>
      <c r="I28" s="21"/>
      <c r="J28" s="21"/>
      <c r="K28" s="155"/>
      <c r="L28" s="155"/>
      <c r="M28" s="155"/>
    </row>
    <row r="29" spans="1:26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26" ht="16.5" customHeight="1" x14ac:dyDescent="0.25">
      <c r="A30" s="22"/>
      <c r="B30" s="23"/>
      <c r="C30" s="23"/>
      <c r="D30" s="23"/>
      <c r="E30" s="23"/>
      <c r="F30" s="24" t="s">
        <v>24</v>
      </c>
      <c r="G30" s="24"/>
      <c r="H30" s="24"/>
      <c r="I30" s="24"/>
      <c r="J30" s="24"/>
      <c r="K30" s="24"/>
      <c r="L30" s="23"/>
      <c r="M30" s="23"/>
    </row>
    <row r="31" spans="1:26" ht="12.75" customHeight="1" x14ac:dyDescent="0.2"/>
    <row r="32" spans="1:26" ht="12.75" customHeight="1" x14ac:dyDescent="0.2"/>
    <row r="33" spans="2:14" ht="12.75" customHeight="1" x14ac:dyDescent="0.2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2:14" ht="12.75" customHeight="1" x14ac:dyDescent="0.2"/>
    <row r="35" spans="2:14" ht="12.75" customHeight="1" x14ac:dyDescent="0.2"/>
    <row r="36" spans="2:14" ht="12.75" customHeight="1" x14ac:dyDescent="0.2"/>
    <row r="37" spans="2:14" ht="12.75" customHeight="1" x14ac:dyDescent="0.2"/>
    <row r="38" spans="2:14" ht="12.75" customHeight="1" x14ac:dyDescent="0.2"/>
    <row r="39" spans="2:14" ht="12.75" customHeight="1" x14ac:dyDescent="0.2"/>
    <row r="40" spans="2:14" ht="12.75" customHeight="1" x14ac:dyDescent="0.2"/>
    <row r="41" spans="2:14" ht="12.75" customHeight="1" x14ac:dyDescent="0.2"/>
    <row r="42" spans="2:14" ht="12.75" customHeight="1" x14ac:dyDescent="0.2"/>
    <row r="43" spans="2:14" ht="12.75" customHeight="1" x14ac:dyDescent="0.2"/>
    <row r="44" spans="2:14" ht="12.75" customHeight="1" x14ac:dyDescent="0.2"/>
    <row r="45" spans="2:14" ht="12.75" customHeight="1" x14ac:dyDescent="0.2"/>
    <row r="46" spans="2:14" ht="12.75" customHeight="1" x14ac:dyDescent="0.2"/>
    <row r="47" spans="2:14" ht="12.75" customHeight="1" x14ac:dyDescent="0.2"/>
    <row r="48" spans="2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sortState ref="A6:F22">
    <sortCondition descending="1" ref="B6:B22"/>
    <sortCondition descending="1" ref="E6:E22"/>
    <sortCondition ref="A6:A22"/>
  </sortState>
  <mergeCells count="2">
    <mergeCell ref="A2:M2"/>
    <mergeCell ref="B33:N33"/>
  </mergeCells>
  <pageMargins left="0.7" right="0.7" top="0.75" bottom="0.75" header="0" footer="0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3"/>
  <sheetViews>
    <sheetView showGridLines="0" topLeftCell="A2" zoomScale="55" zoomScaleNormal="55" workbookViewId="0">
      <selection activeCell="H23" sqref="H23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108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57" t="s">
        <v>86</v>
      </c>
      <c r="B6" s="44">
        <v>3</v>
      </c>
      <c r="C6" s="44">
        <v>3</v>
      </c>
      <c r="D6" s="44">
        <v>3</v>
      </c>
      <c r="E6" s="44">
        <v>3</v>
      </c>
      <c r="F6" s="44">
        <v>3</v>
      </c>
      <c r="G6" s="44">
        <v>3</v>
      </c>
      <c r="H6" s="25">
        <v>2</v>
      </c>
      <c r="I6" s="47">
        <v>20</v>
      </c>
      <c r="J6" s="47">
        <v>7</v>
      </c>
      <c r="K6" s="46">
        <v>1</v>
      </c>
      <c r="L6" s="47">
        <v>695</v>
      </c>
      <c r="M6" s="12">
        <f t="shared" ref="M6:M25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57" t="s">
        <v>89</v>
      </c>
      <c r="B7" s="44">
        <v>3</v>
      </c>
      <c r="C7" s="44">
        <v>3</v>
      </c>
      <c r="D7" s="44">
        <v>3</v>
      </c>
      <c r="E7" s="44">
        <v>3</v>
      </c>
      <c r="F7" s="44">
        <v>3</v>
      </c>
      <c r="G7" s="44">
        <v>3</v>
      </c>
      <c r="H7" s="25">
        <v>2</v>
      </c>
      <c r="I7" s="47">
        <v>20</v>
      </c>
      <c r="J7" s="47">
        <v>7</v>
      </c>
      <c r="K7" s="46">
        <v>1</v>
      </c>
      <c r="L7" s="47">
        <v>686</v>
      </c>
      <c r="M7" s="12">
        <f t="shared" si="0"/>
        <v>7</v>
      </c>
    </row>
    <row r="8" spans="1:13" ht="24" customHeight="1" x14ac:dyDescent="0.35">
      <c r="A8" s="49" t="s">
        <v>102</v>
      </c>
      <c r="B8" s="50">
        <v>3</v>
      </c>
      <c r="C8" s="50">
        <v>3</v>
      </c>
      <c r="D8" s="25">
        <v>2</v>
      </c>
      <c r="E8" s="50">
        <v>3</v>
      </c>
      <c r="F8" s="50">
        <v>3</v>
      </c>
      <c r="G8" s="50">
        <v>3</v>
      </c>
      <c r="H8" s="50">
        <v>3</v>
      </c>
      <c r="I8" s="45">
        <v>20</v>
      </c>
      <c r="J8" s="45">
        <v>7</v>
      </c>
      <c r="K8" s="46">
        <v>1</v>
      </c>
      <c r="L8" s="45">
        <v>678</v>
      </c>
      <c r="M8" s="12">
        <f t="shared" si="0"/>
        <v>7</v>
      </c>
    </row>
    <row r="9" spans="1:13" ht="24" customHeight="1" x14ac:dyDescent="0.35">
      <c r="A9" s="63" t="s">
        <v>99</v>
      </c>
      <c r="B9" s="65">
        <v>3</v>
      </c>
      <c r="C9" s="65">
        <v>3</v>
      </c>
      <c r="D9" s="68">
        <v>2</v>
      </c>
      <c r="E9" s="65">
        <v>3</v>
      </c>
      <c r="F9" s="68">
        <v>2</v>
      </c>
      <c r="G9" s="65">
        <v>3</v>
      </c>
      <c r="H9" s="65">
        <v>3</v>
      </c>
      <c r="I9" s="71">
        <v>19</v>
      </c>
      <c r="J9" s="45">
        <v>7</v>
      </c>
      <c r="K9" s="46">
        <v>1</v>
      </c>
      <c r="L9" s="71">
        <v>678</v>
      </c>
      <c r="M9" s="12">
        <f t="shared" si="0"/>
        <v>7</v>
      </c>
    </row>
    <row r="10" spans="1:13" ht="24" customHeight="1" x14ac:dyDescent="0.35">
      <c r="A10" s="59" t="s">
        <v>76</v>
      </c>
      <c r="B10" s="60">
        <v>3</v>
      </c>
      <c r="C10" s="62">
        <v>2</v>
      </c>
      <c r="D10" s="60">
        <v>3</v>
      </c>
      <c r="E10" s="60">
        <v>3</v>
      </c>
      <c r="F10" s="60">
        <v>3</v>
      </c>
      <c r="G10" s="60">
        <v>3</v>
      </c>
      <c r="H10" s="62">
        <v>2</v>
      </c>
      <c r="I10" s="61">
        <v>19</v>
      </c>
      <c r="J10" s="45">
        <v>7</v>
      </c>
      <c r="K10" s="46">
        <v>1</v>
      </c>
      <c r="L10" s="61">
        <v>673</v>
      </c>
      <c r="M10" s="12">
        <f t="shared" si="0"/>
        <v>7</v>
      </c>
    </row>
    <row r="11" spans="1:13" ht="24" customHeight="1" x14ac:dyDescent="0.35">
      <c r="A11" s="64" t="s">
        <v>75</v>
      </c>
      <c r="B11" s="66">
        <v>3</v>
      </c>
      <c r="C11" s="66">
        <v>3</v>
      </c>
      <c r="D11" s="66">
        <v>3</v>
      </c>
      <c r="E11" s="77">
        <v>2</v>
      </c>
      <c r="F11" s="66">
        <v>3</v>
      </c>
      <c r="G11" s="66">
        <v>3</v>
      </c>
      <c r="H11" s="77">
        <v>2</v>
      </c>
      <c r="I11" s="73">
        <v>19</v>
      </c>
      <c r="J11" s="45">
        <v>7</v>
      </c>
      <c r="K11" s="46">
        <v>1</v>
      </c>
      <c r="L11" s="72">
        <v>657</v>
      </c>
      <c r="M11" s="12">
        <f t="shared" si="0"/>
        <v>7</v>
      </c>
    </row>
    <row r="12" spans="1:13" ht="24" customHeight="1" x14ac:dyDescent="0.35">
      <c r="A12" s="64" t="s">
        <v>81</v>
      </c>
      <c r="B12" s="66">
        <v>3</v>
      </c>
      <c r="C12" s="66">
        <v>3</v>
      </c>
      <c r="D12" s="70">
        <v>2</v>
      </c>
      <c r="E12" s="66">
        <v>3</v>
      </c>
      <c r="F12" s="66">
        <v>3</v>
      </c>
      <c r="G12" s="70">
        <v>2</v>
      </c>
      <c r="H12" s="66">
        <v>3</v>
      </c>
      <c r="I12" s="72">
        <v>19</v>
      </c>
      <c r="J12" s="45">
        <v>7</v>
      </c>
      <c r="K12" s="46">
        <v>1</v>
      </c>
      <c r="L12" s="72">
        <v>644</v>
      </c>
      <c r="M12" s="12">
        <f t="shared" si="0"/>
        <v>7</v>
      </c>
    </row>
    <row r="13" spans="1:13" ht="24" customHeight="1" x14ac:dyDescent="0.35">
      <c r="A13" s="49" t="s">
        <v>93</v>
      </c>
      <c r="B13" s="25">
        <v>2</v>
      </c>
      <c r="C13" s="50">
        <v>3</v>
      </c>
      <c r="D13" s="25">
        <v>2</v>
      </c>
      <c r="E13" s="50">
        <v>3</v>
      </c>
      <c r="F13" s="50">
        <v>3</v>
      </c>
      <c r="G13" s="50">
        <v>3</v>
      </c>
      <c r="H13" s="50">
        <v>3</v>
      </c>
      <c r="I13" s="45">
        <v>19</v>
      </c>
      <c r="J13" s="45">
        <v>7</v>
      </c>
      <c r="K13" s="46">
        <v>1</v>
      </c>
      <c r="L13" s="47">
        <v>638</v>
      </c>
      <c r="M13" s="12">
        <f t="shared" si="0"/>
        <v>7</v>
      </c>
    </row>
    <row r="14" spans="1:13" ht="24" customHeight="1" x14ac:dyDescent="0.35">
      <c r="A14" s="49" t="s">
        <v>87</v>
      </c>
      <c r="B14" s="50">
        <v>3</v>
      </c>
      <c r="C14" s="50">
        <v>3</v>
      </c>
      <c r="D14" s="25">
        <v>2</v>
      </c>
      <c r="E14" s="50">
        <v>3</v>
      </c>
      <c r="F14" s="14">
        <v>1</v>
      </c>
      <c r="G14" s="50">
        <v>3</v>
      </c>
      <c r="H14" s="50">
        <v>3</v>
      </c>
      <c r="I14" s="45">
        <v>18</v>
      </c>
      <c r="J14" s="45">
        <v>7</v>
      </c>
      <c r="K14" s="46">
        <v>1</v>
      </c>
      <c r="L14" s="47">
        <v>655</v>
      </c>
      <c r="M14" s="12">
        <f t="shared" si="0"/>
        <v>7</v>
      </c>
    </row>
    <row r="15" spans="1:13" ht="24" customHeight="1" x14ac:dyDescent="0.35">
      <c r="A15" s="49" t="s">
        <v>96</v>
      </c>
      <c r="B15" s="25">
        <v>2</v>
      </c>
      <c r="C15" s="50">
        <v>3</v>
      </c>
      <c r="D15" s="14">
        <v>1</v>
      </c>
      <c r="E15" s="50">
        <v>3</v>
      </c>
      <c r="F15" s="50">
        <v>3</v>
      </c>
      <c r="G15" s="50">
        <v>3</v>
      </c>
      <c r="H15" s="50">
        <v>3</v>
      </c>
      <c r="I15" s="45">
        <v>18</v>
      </c>
      <c r="J15" s="45">
        <v>7</v>
      </c>
      <c r="K15" s="46">
        <v>1</v>
      </c>
      <c r="L15" s="45">
        <v>623</v>
      </c>
      <c r="M15" s="12">
        <f t="shared" si="0"/>
        <v>7</v>
      </c>
    </row>
    <row r="16" spans="1:13" ht="24" customHeight="1" x14ac:dyDescent="0.35">
      <c r="A16" s="57" t="s">
        <v>92</v>
      </c>
      <c r="B16" s="44">
        <v>3</v>
      </c>
      <c r="C16" s="44">
        <v>3</v>
      </c>
      <c r="D16" s="44">
        <v>3</v>
      </c>
      <c r="E16" s="25">
        <v>2</v>
      </c>
      <c r="F16" s="44">
        <v>3</v>
      </c>
      <c r="G16" s="44">
        <v>3</v>
      </c>
      <c r="H16" s="14">
        <v>1</v>
      </c>
      <c r="I16" s="47">
        <v>18</v>
      </c>
      <c r="J16" s="47">
        <v>7</v>
      </c>
      <c r="K16" s="46">
        <v>1</v>
      </c>
      <c r="L16" s="47">
        <v>620</v>
      </c>
      <c r="M16" s="12">
        <f t="shared" si="0"/>
        <v>7</v>
      </c>
    </row>
    <row r="17" spans="1:13" ht="24" customHeight="1" x14ac:dyDescent="0.35">
      <c r="A17" s="57" t="s">
        <v>78</v>
      </c>
      <c r="B17" s="44">
        <v>3</v>
      </c>
      <c r="C17" s="25">
        <v>2</v>
      </c>
      <c r="D17" s="44">
        <v>3</v>
      </c>
      <c r="E17" s="44">
        <v>3</v>
      </c>
      <c r="F17" s="44">
        <v>3</v>
      </c>
      <c r="G17" s="44">
        <v>3</v>
      </c>
      <c r="H17" s="14">
        <v>1</v>
      </c>
      <c r="I17" s="47">
        <v>18</v>
      </c>
      <c r="J17" s="47">
        <v>7</v>
      </c>
      <c r="K17" s="46">
        <v>1</v>
      </c>
      <c r="L17" s="47">
        <v>619</v>
      </c>
      <c r="M17" s="12">
        <f t="shared" si="0"/>
        <v>7</v>
      </c>
    </row>
    <row r="18" spans="1:13" ht="24" customHeight="1" x14ac:dyDescent="0.35">
      <c r="A18" s="57" t="s">
        <v>77</v>
      </c>
      <c r="B18" s="44">
        <v>3</v>
      </c>
      <c r="C18" s="25">
        <v>2</v>
      </c>
      <c r="D18" s="44">
        <v>3</v>
      </c>
      <c r="E18" s="44">
        <v>3</v>
      </c>
      <c r="F18" s="44">
        <v>3</v>
      </c>
      <c r="G18" s="44">
        <v>3</v>
      </c>
      <c r="H18" s="14">
        <v>1</v>
      </c>
      <c r="I18" s="47">
        <v>18</v>
      </c>
      <c r="J18" s="47">
        <v>7</v>
      </c>
      <c r="K18" s="46">
        <v>1</v>
      </c>
      <c r="L18" s="47">
        <v>613</v>
      </c>
      <c r="M18" s="12">
        <f t="shared" si="0"/>
        <v>7</v>
      </c>
    </row>
    <row r="19" spans="1:13" ht="24" customHeight="1" x14ac:dyDescent="0.35">
      <c r="A19" s="57" t="s">
        <v>91</v>
      </c>
      <c r="B19" s="44">
        <v>3</v>
      </c>
      <c r="C19" s="25">
        <v>2</v>
      </c>
      <c r="D19" s="44">
        <v>3</v>
      </c>
      <c r="E19" s="25">
        <v>2</v>
      </c>
      <c r="F19" s="44">
        <v>3</v>
      </c>
      <c r="G19" s="44">
        <v>3</v>
      </c>
      <c r="H19" s="25">
        <v>2</v>
      </c>
      <c r="I19" s="47">
        <v>18</v>
      </c>
      <c r="J19" s="47">
        <v>7</v>
      </c>
      <c r="K19" s="46">
        <v>1</v>
      </c>
      <c r="L19" s="47">
        <v>605</v>
      </c>
      <c r="M19" s="12">
        <f t="shared" si="0"/>
        <v>7</v>
      </c>
    </row>
    <row r="20" spans="1:13" ht="24" customHeight="1" x14ac:dyDescent="0.35">
      <c r="A20" s="63" t="s">
        <v>98</v>
      </c>
      <c r="B20" s="65">
        <v>3</v>
      </c>
      <c r="C20" s="65">
        <v>3</v>
      </c>
      <c r="D20" s="14">
        <v>1</v>
      </c>
      <c r="E20" s="65">
        <v>3</v>
      </c>
      <c r="F20" s="14">
        <v>1</v>
      </c>
      <c r="G20" s="65">
        <v>3</v>
      </c>
      <c r="H20" s="65">
        <v>3</v>
      </c>
      <c r="I20" s="71">
        <v>17</v>
      </c>
      <c r="J20" s="45">
        <v>7</v>
      </c>
      <c r="K20" s="46">
        <v>1</v>
      </c>
      <c r="L20" s="71">
        <v>649</v>
      </c>
      <c r="M20" s="12">
        <f t="shared" si="0"/>
        <v>7</v>
      </c>
    </row>
    <row r="21" spans="1:13" ht="24" customHeight="1" x14ac:dyDescent="0.35">
      <c r="A21" s="49" t="s">
        <v>85</v>
      </c>
      <c r="B21" s="50">
        <v>3</v>
      </c>
      <c r="C21" s="50">
        <v>3</v>
      </c>
      <c r="D21" s="25">
        <v>2</v>
      </c>
      <c r="E21" s="50">
        <v>3</v>
      </c>
      <c r="F21" s="52">
        <v>0</v>
      </c>
      <c r="G21" s="50">
        <v>3</v>
      </c>
      <c r="H21" s="50">
        <v>3</v>
      </c>
      <c r="I21" s="45">
        <v>17</v>
      </c>
      <c r="J21" s="45">
        <v>7</v>
      </c>
      <c r="K21" s="46">
        <v>1</v>
      </c>
      <c r="L21" s="47">
        <v>615</v>
      </c>
      <c r="M21" s="12">
        <f t="shared" si="0"/>
        <v>7</v>
      </c>
    </row>
    <row r="22" spans="1:13" ht="24" customHeight="1" x14ac:dyDescent="0.35">
      <c r="A22" s="49" t="s">
        <v>79</v>
      </c>
      <c r="B22" s="50">
        <v>3</v>
      </c>
      <c r="C22" s="50">
        <v>3</v>
      </c>
      <c r="D22" s="14">
        <v>1</v>
      </c>
      <c r="E22" s="50">
        <v>3</v>
      </c>
      <c r="F22" s="25">
        <v>2</v>
      </c>
      <c r="G22" s="50">
        <v>3</v>
      </c>
      <c r="H22" s="25">
        <v>2</v>
      </c>
      <c r="I22" s="45">
        <v>17</v>
      </c>
      <c r="J22" s="45">
        <v>7</v>
      </c>
      <c r="K22" s="46">
        <v>1</v>
      </c>
      <c r="L22" s="47">
        <v>607</v>
      </c>
      <c r="M22" s="12">
        <f t="shared" si="0"/>
        <v>7</v>
      </c>
    </row>
    <row r="23" spans="1:13" ht="24" customHeight="1" x14ac:dyDescent="0.35">
      <c r="A23" s="49" t="s">
        <v>88</v>
      </c>
      <c r="B23" s="51">
        <v>2</v>
      </c>
      <c r="C23" s="51">
        <v>2</v>
      </c>
      <c r="D23" s="50">
        <v>3</v>
      </c>
      <c r="E23" s="51">
        <v>2</v>
      </c>
      <c r="F23" s="50">
        <v>3</v>
      </c>
      <c r="G23" s="50">
        <v>3</v>
      </c>
      <c r="H23" s="14">
        <v>1</v>
      </c>
      <c r="I23" s="47">
        <v>16</v>
      </c>
      <c r="J23" s="45">
        <v>7</v>
      </c>
      <c r="K23" s="46">
        <v>1</v>
      </c>
      <c r="L23" s="45">
        <v>532</v>
      </c>
      <c r="M23" s="12">
        <f t="shared" si="0"/>
        <v>7</v>
      </c>
    </row>
    <row r="24" spans="1:13" ht="24" customHeight="1" x14ac:dyDescent="0.35">
      <c r="A24" s="49" t="s">
        <v>90</v>
      </c>
      <c r="B24" s="25">
        <v>2</v>
      </c>
      <c r="C24" s="50">
        <v>3</v>
      </c>
      <c r="D24" s="52">
        <v>0</v>
      </c>
      <c r="E24" s="50">
        <v>3</v>
      </c>
      <c r="F24" s="14">
        <v>1</v>
      </c>
      <c r="G24" s="50">
        <v>3</v>
      </c>
      <c r="H24" s="50">
        <v>3</v>
      </c>
      <c r="I24" s="45">
        <v>15</v>
      </c>
      <c r="J24" s="45">
        <v>7</v>
      </c>
      <c r="K24" s="46">
        <v>1</v>
      </c>
      <c r="L24" s="47">
        <v>573</v>
      </c>
      <c r="M24" s="12">
        <f t="shared" si="0"/>
        <v>7</v>
      </c>
    </row>
    <row r="25" spans="1:13" ht="24" customHeight="1" x14ac:dyDescent="0.35">
      <c r="A25" s="57" t="s">
        <v>95</v>
      </c>
      <c r="B25" s="58" t="s">
        <v>16</v>
      </c>
      <c r="C25" s="58" t="s">
        <v>16</v>
      </c>
      <c r="D25" s="58" t="s">
        <v>16</v>
      </c>
      <c r="E25" s="58" t="s">
        <v>16</v>
      </c>
      <c r="F25" s="58" t="s">
        <v>16</v>
      </c>
      <c r="G25" s="44">
        <v>3</v>
      </c>
      <c r="H25" s="58" t="s">
        <v>16</v>
      </c>
      <c r="I25" s="47">
        <v>3</v>
      </c>
      <c r="J25" s="47">
        <v>1</v>
      </c>
      <c r="K25" s="46">
        <v>1</v>
      </c>
      <c r="L25" s="47">
        <v>100</v>
      </c>
      <c r="M25" s="12">
        <f t="shared" si="0"/>
        <v>1</v>
      </c>
    </row>
    <row r="26" spans="1:13" ht="24" customHeight="1" x14ac:dyDescent="0.25">
      <c r="A26" s="17"/>
      <c r="B26" s="12">
        <f t="shared" ref="B26:J26" si="1">SUM(B6:B25)</f>
        <v>53</v>
      </c>
      <c r="C26" s="12">
        <f t="shared" si="1"/>
        <v>52</v>
      </c>
      <c r="D26" s="12">
        <f t="shared" si="1"/>
        <v>42</v>
      </c>
      <c r="E26" s="12">
        <f t="shared" si="1"/>
        <v>53</v>
      </c>
      <c r="F26" s="12">
        <f t="shared" si="1"/>
        <v>46</v>
      </c>
      <c r="G26" s="12">
        <f t="shared" si="1"/>
        <v>59</v>
      </c>
      <c r="H26" s="12">
        <f t="shared" si="1"/>
        <v>43</v>
      </c>
      <c r="I26" s="12">
        <f t="shared" si="1"/>
        <v>348</v>
      </c>
      <c r="J26" s="12">
        <f t="shared" si="1"/>
        <v>134</v>
      </c>
      <c r="K26" s="12"/>
      <c r="L26" s="12">
        <f>SUM(L6:L25)</f>
        <v>12160</v>
      </c>
      <c r="M26" s="12">
        <f>SUM(M6:M25)</f>
        <v>134</v>
      </c>
    </row>
    <row r="27" spans="1:13" ht="24" customHeight="1" x14ac:dyDescent="0.35">
      <c r="A27" s="18" t="s">
        <v>109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20"/>
    </row>
    <row r="28" spans="1:13" ht="24" customHeight="1" x14ac:dyDescent="0.25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24" customHeight="1" x14ac:dyDescent="0.25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24" customHeight="1" x14ac:dyDescent="0.25">
      <c r="A31" s="17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24" customHeight="1" x14ac:dyDescent="0.25">
      <c r="A32" s="17"/>
      <c r="B32" s="20"/>
      <c r="C32" s="20"/>
      <c r="D32" s="20"/>
      <c r="E32" s="21"/>
      <c r="F32" s="21"/>
      <c r="G32" s="21"/>
      <c r="H32" s="21"/>
      <c r="I32" s="21"/>
      <c r="J32" s="21"/>
      <c r="K32" s="21"/>
      <c r="L32" s="21"/>
      <c r="M32" s="21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16.5" customHeight="1" x14ac:dyDescent="0.25">
      <c r="A34" s="22"/>
      <c r="B34" s="23"/>
      <c r="C34" s="23"/>
      <c r="D34" s="23"/>
      <c r="E34" s="23"/>
      <c r="F34" s="24" t="s">
        <v>24</v>
      </c>
      <c r="G34" s="24"/>
      <c r="H34" s="24"/>
      <c r="I34" s="24"/>
      <c r="J34" s="24"/>
      <c r="K34" s="24"/>
      <c r="L34" s="23"/>
      <c r="M34" s="23"/>
    </row>
    <row r="35" spans="1:14" ht="12.75" customHeight="1" x14ac:dyDescent="0.2"/>
    <row r="36" spans="1:14" ht="12.75" customHeight="1" x14ac:dyDescent="0.2"/>
    <row r="37" spans="1:14" ht="12.75" customHeight="1" x14ac:dyDescent="0.2"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</row>
    <row r="38" spans="1:14" ht="12.75" customHeight="1" x14ac:dyDescent="0.2"/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sortState ref="A6:M25">
    <sortCondition descending="1" ref="I6:I25"/>
    <sortCondition descending="1" ref="L6:L25"/>
    <sortCondition ref="A6:A25"/>
  </sortState>
  <mergeCells count="2">
    <mergeCell ref="A2:M2"/>
    <mergeCell ref="B37:N37"/>
  </mergeCells>
  <pageMargins left="0.7" right="0.7" top="0.75" bottom="0.75" header="0" footer="0"/>
  <pageSetup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6"/>
  <sheetViews>
    <sheetView showGridLines="0" topLeftCell="A2" zoomScale="75" zoomScaleNormal="75" workbookViewId="0">
      <selection activeCell="D22" sqref="D22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110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64" t="s">
        <v>85</v>
      </c>
      <c r="B6" s="76">
        <v>3</v>
      </c>
      <c r="C6" s="76">
        <v>3</v>
      </c>
      <c r="D6" s="14">
        <v>1</v>
      </c>
      <c r="E6" s="76">
        <v>3</v>
      </c>
      <c r="F6" s="76">
        <v>3</v>
      </c>
      <c r="G6" s="76">
        <v>3</v>
      </c>
      <c r="H6" s="76">
        <v>3</v>
      </c>
      <c r="I6" s="72">
        <v>19</v>
      </c>
      <c r="J6" s="72">
        <v>7</v>
      </c>
      <c r="K6" s="46">
        <v>1</v>
      </c>
      <c r="L6" s="73">
        <v>682</v>
      </c>
      <c r="M6" s="12">
        <f t="shared" ref="M6:M18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59" t="s">
        <v>98</v>
      </c>
      <c r="B7" s="60">
        <v>3</v>
      </c>
      <c r="C7" s="60">
        <v>3</v>
      </c>
      <c r="D7" s="60">
        <v>3</v>
      </c>
      <c r="E7" s="25">
        <v>2</v>
      </c>
      <c r="F7" s="60">
        <v>3</v>
      </c>
      <c r="G7" s="60">
        <v>3</v>
      </c>
      <c r="H7" s="25">
        <v>2</v>
      </c>
      <c r="I7" s="61">
        <v>19</v>
      </c>
      <c r="J7" s="61">
        <v>7</v>
      </c>
      <c r="K7" s="46">
        <v>1</v>
      </c>
      <c r="L7" s="61">
        <v>674</v>
      </c>
      <c r="M7" s="12">
        <f t="shared" si="0"/>
        <v>7</v>
      </c>
    </row>
    <row r="8" spans="1:13" ht="24" customHeight="1" x14ac:dyDescent="0.35">
      <c r="A8" s="63" t="s">
        <v>99</v>
      </c>
      <c r="B8" s="25">
        <v>2</v>
      </c>
      <c r="C8" s="25">
        <v>2</v>
      </c>
      <c r="D8" s="65">
        <v>3</v>
      </c>
      <c r="E8" s="25">
        <v>2</v>
      </c>
      <c r="F8" s="65">
        <v>3</v>
      </c>
      <c r="G8" s="65">
        <v>3</v>
      </c>
      <c r="H8" s="65">
        <v>3</v>
      </c>
      <c r="I8" s="71">
        <v>18</v>
      </c>
      <c r="J8" s="61">
        <v>7</v>
      </c>
      <c r="K8" s="46">
        <v>1</v>
      </c>
      <c r="L8" s="71">
        <v>656</v>
      </c>
      <c r="M8" s="12">
        <f t="shared" si="0"/>
        <v>7</v>
      </c>
    </row>
    <row r="9" spans="1:13" ht="24" customHeight="1" x14ac:dyDescent="0.35">
      <c r="A9" s="49" t="s">
        <v>75</v>
      </c>
      <c r="B9" s="50">
        <v>3</v>
      </c>
      <c r="C9" s="50">
        <v>3</v>
      </c>
      <c r="D9" s="25">
        <v>2</v>
      </c>
      <c r="E9" s="25">
        <v>2</v>
      </c>
      <c r="F9" s="50">
        <v>3</v>
      </c>
      <c r="G9" s="50">
        <v>3</v>
      </c>
      <c r="H9" s="25">
        <v>2</v>
      </c>
      <c r="I9" s="47">
        <v>18</v>
      </c>
      <c r="J9" s="61">
        <v>7</v>
      </c>
      <c r="K9" s="46">
        <v>1</v>
      </c>
      <c r="L9" s="45">
        <v>649</v>
      </c>
      <c r="M9" s="12">
        <f t="shared" si="0"/>
        <v>7</v>
      </c>
    </row>
    <row r="10" spans="1:13" ht="24" customHeight="1" x14ac:dyDescent="0.35">
      <c r="A10" s="79" t="s">
        <v>77</v>
      </c>
      <c r="B10" s="50">
        <v>3</v>
      </c>
      <c r="C10" s="50">
        <v>3</v>
      </c>
      <c r="D10" s="50">
        <v>3</v>
      </c>
      <c r="E10" s="50">
        <v>3</v>
      </c>
      <c r="F10" s="50">
        <v>3</v>
      </c>
      <c r="G10" s="50">
        <v>3</v>
      </c>
      <c r="H10" s="52">
        <v>0</v>
      </c>
      <c r="I10" s="47">
        <v>18</v>
      </c>
      <c r="J10" s="47">
        <v>7</v>
      </c>
      <c r="K10" s="46">
        <v>1</v>
      </c>
      <c r="L10" s="47">
        <v>642</v>
      </c>
      <c r="M10" s="12">
        <f t="shared" si="0"/>
        <v>7</v>
      </c>
    </row>
    <row r="11" spans="1:13" ht="24" customHeight="1" x14ac:dyDescent="0.35">
      <c r="A11" s="79" t="s">
        <v>95</v>
      </c>
      <c r="B11" s="50">
        <v>3</v>
      </c>
      <c r="C11" s="50">
        <v>3</v>
      </c>
      <c r="D11" s="50">
        <v>3</v>
      </c>
      <c r="E11" s="50">
        <v>3</v>
      </c>
      <c r="F11" s="50">
        <v>3</v>
      </c>
      <c r="G11" s="50">
        <v>3</v>
      </c>
      <c r="H11" s="52">
        <v>0</v>
      </c>
      <c r="I11" s="47">
        <v>18</v>
      </c>
      <c r="J11" s="47">
        <v>7</v>
      </c>
      <c r="K11" s="46">
        <v>1</v>
      </c>
      <c r="L11" s="47">
        <v>635</v>
      </c>
      <c r="M11" s="12">
        <f t="shared" si="0"/>
        <v>7</v>
      </c>
    </row>
    <row r="12" spans="1:13" ht="24" customHeight="1" x14ac:dyDescent="0.35">
      <c r="A12" s="79" t="s">
        <v>92</v>
      </c>
      <c r="B12" s="50">
        <v>3</v>
      </c>
      <c r="C12" s="50">
        <v>3</v>
      </c>
      <c r="D12" s="50">
        <v>3</v>
      </c>
      <c r="E12" s="50">
        <v>3</v>
      </c>
      <c r="F12" s="50">
        <v>3</v>
      </c>
      <c r="G12" s="50">
        <v>3</v>
      </c>
      <c r="H12" s="52">
        <v>0</v>
      </c>
      <c r="I12" s="47">
        <v>18</v>
      </c>
      <c r="J12" s="47">
        <v>7</v>
      </c>
      <c r="K12" s="46">
        <v>1</v>
      </c>
      <c r="L12" s="47">
        <v>633</v>
      </c>
      <c r="M12" s="12">
        <f t="shared" si="0"/>
        <v>7</v>
      </c>
    </row>
    <row r="13" spans="1:13" ht="24" customHeight="1" x14ac:dyDescent="0.35">
      <c r="A13" s="79" t="s">
        <v>91</v>
      </c>
      <c r="B13" s="50">
        <v>3</v>
      </c>
      <c r="C13" s="50">
        <v>3</v>
      </c>
      <c r="D13" s="50">
        <v>3</v>
      </c>
      <c r="E13" s="50">
        <v>3</v>
      </c>
      <c r="F13" s="50">
        <v>3</v>
      </c>
      <c r="G13" s="50">
        <v>3</v>
      </c>
      <c r="H13" s="52">
        <v>0</v>
      </c>
      <c r="I13" s="47">
        <v>18</v>
      </c>
      <c r="J13" s="47">
        <v>7</v>
      </c>
      <c r="K13" s="46">
        <v>1</v>
      </c>
      <c r="L13" s="47">
        <v>631</v>
      </c>
      <c r="M13" s="12">
        <f t="shared" si="0"/>
        <v>7</v>
      </c>
    </row>
    <row r="14" spans="1:13" ht="24" customHeight="1" x14ac:dyDescent="0.35">
      <c r="A14" s="79" t="s">
        <v>89</v>
      </c>
      <c r="B14" s="50">
        <v>3</v>
      </c>
      <c r="C14" s="50">
        <v>3</v>
      </c>
      <c r="D14" s="50">
        <v>3</v>
      </c>
      <c r="E14" s="50">
        <v>3</v>
      </c>
      <c r="F14" s="50">
        <v>3</v>
      </c>
      <c r="G14" s="50">
        <v>3</v>
      </c>
      <c r="H14" s="52">
        <v>0</v>
      </c>
      <c r="I14" s="47">
        <v>18</v>
      </c>
      <c r="J14" s="47">
        <v>7</v>
      </c>
      <c r="K14" s="46">
        <v>1</v>
      </c>
      <c r="L14" s="47">
        <v>628</v>
      </c>
      <c r="M14" s="12">
        <f t="shared" si="0"/>
        <v>7</v>
      </c>
    </row>
    <row r="15" spans="1:13" ht="24" customHeight="1" x14ac:dyDescent="0.35">
      <c r="A15" s="49" t="s">
        <v>87</v>
      </c>
      <c r="B15" s="14">
        <v>1</v>
      </c>
      <c r="C15" s="25">
        <v>2</v>
      </c>
      <c r="D15" s="25">
        <v>2</v>
      </c>
      <c r="E15" s="44">
        <v>3</v>
      </c>
      <c r="F15" s="44">
        <v>3</v>
      </c>
      <c r="G15" s="44">
        <v>3</v>
      </c>
      <c r="H15" s="44">
        <v>3</v>
      </c>
      <c r="I15" s="45">
        <v>17</v>
      </c>
      <c r="J15" s="45">
        <v>7</v>
      </c>
      <c r="K15" s="46">
        <v>1</v>
      </c>
      <c r="L15" s="47">
        <v>655</v>
      </c>
      <c r="M15" s="12">
        <f t="shared" si="0"/>
        <v>7</v>
      </c>
    </row>
    <row r="16" spans="1:13" ht="24" customHeight="1" x14ac:dyDescent="0.35">
      <c r="A16" s="49" t="s">
        <v>78</v>
      </c>
      <c r="B16" s="52">
        <v>0</v>
      </c>
      <c r="C16" s="44">
        <v>3</v>
      </c>
      <c r="D16" s="52">
        <v>0</v>
      </c>
      <c r="E16" s="44">
        <v>3</v>
      </c>
      <c r="F16" s="44">
        <v>3</v>
      </c>
      <c r="G16" s="44">
        <v>3</v>
      </c>
      <c r="H16" s="44">
        <v>3</v>
      </c>
      <c r="I16" s="45">
        <v>15</v>
      </c>
      <c r="J16" s="45">
        <v>7</v>
      </c>
      <c r="K16" s="46">
        <v>1</v>
      </c>
      <c r="L16" s="47">
        <v>598</v>
      </c>
      <c r="M16" s="12">
        <f t="shared" si="0"/>
        <v>7</v>
      </c>
    </row>
    <row r="17" spans="1:14" ht="24" customHeight="1" x14ac:dyDescent="0.35">
      <c r="A17" s="49" t="s">
        <v>88</v>
      </c>
      <c r="B17" s="50">
        <v>3</v>
      </c>
      <c r="C17" s="55" t="s">
        <v>16</v>
      </c>
      <c r="D17" s="25">
        <v>2</v>
      </c>
      <c r="E17" s="14">
        <v>1</v>
      </c>
      <c r="F17" s="50">
        <v>3</v>
      </c>
      <c r="G17" s="50">
        <v>3</v>
      </c>
      <c r="H17" s="50">
        <v>3</v>
      </c>
      <c r="I17" s="47">
        <v>15</v>
      </c>
      <c r="J17" s="71">
        <v>6</v>
      </c>
      <c r="K17" s="46">
        <v>1</v>
      </c>
      <c r="L17" s="45">
        <v>515</v>
      </c>
      <c r="M17" s="12">
        <f t="shared" si="0"/>
        <v>6</v>
      </c>
    </row>
    <row r="18" spans="1:14" ht="24" customHeight="1" x14ac:dyDescent="0.35">
      <c r="A18" s="79" t="s">
        <v>86</v>
      </c>
      <c r="B18" s="50">
        <v>3</v>
      </c>
      <c r="C18" s="25">
        <v>2</v>
      </c>
      <c r="D18" s="52">
        <v>0</v>
      </c>
      <c r="E18" s="52">
        <v>0</v>
      </c>
      <c r="F18" s="50">
        <v>3</v>
      </c>
      <c r="G18" s="50">
        <v>3</v>
      </c>
      <c r="H18" s="50">
        <v>3</v>
      </c>
      <c r="I18" s="47">
        <v>14</v>
      </c>
      <c r="J18" s="47">
        <v>7</v>
      </c>
      <c r="K18" s="46">
        <v>1</v>
      </c>
      <c r="L18" s="47">
        <v>665</v>
      </c>
      <c r="M18" s="12">
        <f t="shared" si="0"/>
        <v>7</v>
      </c>
    </row>
    <row r="19" spans="1:14" ht="24" customHeight="1" x14ac:dyDescent="0.25">
      <c r="A19" s="17"/>
      <c r="B19" s="12">
        <f t="shared" ref="B19:J19" si="1">SUM(B6:B18)</f>
        <v>33</v>
      </c>
      <c r="C19" s="12">
        <f t="shared" si="1"/>
        <v>33</v>
      </c>
      <c r="D19" s="12">
        <f t="shared" si="1"/>
        <v>28</v>
      </c>
      <c r="E19" s="12">
        <f t="shared" si="1"/>
        <v>31</v>
      </c>
      <c r="F19" s="12">
        <f t="shared" si="1"/>
        <v>39</v>
      </c>
      <c r="G19" s="12">
        <f t="shared" si="1"/>
        <v>39</v>
      </c>
      <c r="H19" s="12">
        <f t="shared" si="1"/>
        <v>22</v>
      </c>
      <c r="I19" s="12">
        <f t="shared" si="1"/>
        <v>225</v>
      </c>
      <c r="J19" s="12">
        <f t="shared" si="1"/>
        <v>90</v>
      </c>
      <c r="K19" s="12"/>
      <c r="L19" s="12">
        <f>SUM(L6:L18)</f>
        <v>8263</v>
      </c>
      <c r="M19" s="12">
        <f>SUM(M6:M18)</f>
        <v>90</v>
      </c>
    </row>
    <row r="20" spans="1:14" ht="24" customHeight="1" x14ac:dyDescent="0.35">
      <c r="A20" s="18" t="s">
        <v>116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  <c r="M20" s="20"/>
    </row>
    <row r="21" spans="1:14" ht="24" customHeight="1" x14ac:dyDescent="0.25">
      <c r="A21" s="1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4" ht="24" customHeight="1" x14ac:dyDescent="0.25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24" customHeight="1" x14ac:dyDescent="0.25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4" customHeight="1" x14ac:dyDescent="0.25">
      <c r="A24" s="1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4" ht="24" customHeight="1" x14ac:dyDescent="0.25">
      <c r="A25" s="17"/>
      <c r="B25" s="2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</row>
    <row r="26" spans="1:14" ht="24" customHeight="1" x14ac:dyDescent="0.25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4" ht="16.5" customHeight="1" x14ac:dyDescent="0.25">
      <c r="A27" s="22"/>
      <c r="B27" s="23"/>
      <c r="C27" s="23"/>
      <c r="D27" s="23"/>
      <c r="E27" s="23"/>
      <c r="F27" s="24" t="s">
        <v>24</v>
      </c>
      <c r="G27" s="24"/>
      <c r="H27" s="24"/>
      <c r="I27" s="24"/>
      <c r="J27" s="24"/>
      <c r="K27" s="24"/>
      <c r="L27" s="23"/>
      <c r="M27" s="23"/>
    </row>
    <row r="28" spans="1:14" ht="12.75" customHeight="1" x14ac:dyDescent="0.2"/>
    <row r="29" spans="1:14" ht="12.75" customHeight="1" x14ac:dyDescent="0.2"/>
    <row r="30" spans="1:14" ht="12.75" customHeight="1" x14ac:dyDescent="0.2"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</row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sortState ref="A6:M18">
    <sortCondition descending="1" ref="I6:I18"/>
    <sortCondition descending="1" ref="L6:L18"/>
    <sortCondition ref="A6:A18"/>
  </sortState>
  <mergeCells count="2">
    <mergeCell ref="A2:M2"/>
    <mergeCell ref="B30:N30"/>
  </mergeCells>
  <pageMargins left="0.7" right="0.7" top="0.75" bottom="0.75" header="0" footer="0"/>
  <pageSetup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5"/>
  <sheetViews>
    <sheetView showGridLines="0" topLeftCell="A2" zoomScale="55" zoomScaleNormal="55" workbookViewId="0">
      <selection activeCell="A19" sqref="A19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111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49" t="s">
        <v>86</v>
      </c>
      <c r="B6" s="44">
        <v>3</v>
      </c>
      <c r="C6" s="25">
        <v>2</v>
      </c>
      <c r="D6" s="44">
        <v>3</v>
      </c>
      <c r="E6" s="44">
        <v>3</v>
      </c>
      <c r="F6" s="25">
        <v>2</v>
      </c>
      <c r="G6" s="44">
        <v>3</v>
      </c>
      <c r="H6" s="44">
        <v>3</v>
      </c>
      <c r="I6" s="47">
        <v>19</v>
      </c>
      <c r="J6" s="47">
        <v>7</v>
      </c>
      <c r="K6" s="46">
        <v>1</v>
      </c>
      <c r="L6" s="47">
        <v>671</v>
      </c>
      <c r="M6" s="12">
        <f t="shared" ref="M6:M20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63" t="s">
        <v>98</v>
      </c>
      <c r="B7" s="65">
        <v>3</v>
      </c>
      <c r="C7" s="65">
        <v>3</v>
      </c>
      <c r="D7" s="25">
        <v>2</v>
      </c>
      <c r="E7" s="65">
        <v>3</v>
      </c>
      <c r="F7" s="25">
        <v>2</v>
      </c>
      <c r="G7" s="25">
        <v>2</v>
      </c>
      <c r="H7" s="65">
        <v>3</v>
      </c>
      <c r="I7" s="71">
        <v>18</v>
      </c>
      <c r="J7" s="82">
        <v>7</v>
      </c>
      <c r="K7" s="32">
        <v>1</v>
      </c>
      <c r="L7" s="71">
        <v>652</v>
      </c>
      <c r="M7" s="12">
        <f t="shared" si="0"/>
        <v>7</v>
      </c>
    </row>
    <row r="8" spans="1:13" ht="24" customHeight="1" x14ac:dyDescent="0.35">
      <c r="A8" s="80" t="s">
        <v>101</v>
      </c>
      <c r="B8" s="52">
        <v>0</v>
      </c>
      <c r="C8" s="44">
        <v>3</v>
      </c>
      <c r="D8" s="44">
        <v>3</v>
      </c>
      <c r="E8" s="44">
        <v>3</v>
      </c>
      <c r="F8" s="44">
        <v>3</v>
      </c>
      <c r="G8" s="44">
        <v>3</v>
      </c>
      <c r="H8" s="44">
        <v>3</v>
      </c>
      <c r="I8" s="81">
        <v>18</v>
      </c>
      <c r="J8" s="45">
        <v>7</v>
      </c>
      <c r="K8" s="32">
        <v>1</v>
      </c>
      <c r="L8" s="31">
        <v>636</v>
      </c>
      <c r="M8" s="12">
        <f t="shared" si="0"/>
        <v>7</v>
      </c>
    </row>
    <row r="9" spans="1:13" ht="24" customHeight="1" x14ac:dyDescent="0.35">
      <c r="A9" s="63" t="s">
        <v>99</v>
      </c>
      <c r="B9" s="25">
        <v>2</v>
      </c>
      <c r="C9" s="25">
        <v>2</v>
      </c>
      <c r="D9" s="65">
        <v>3</v>
      </c>
      <c r="E9" s="65">
        <v>3</v>
      </c>
      <c r="F9" s="65">
        <v>3</v>
      </c>
      <c r="G9" s="25">
        <v>2</v>
      </c>
      <c r="H9" s="65">
        <v>3</v>
      </c>
      <c r="I9" s="71">
        <v>18</v>
      </c>
      <c r="J9" s="45">
        <v>7</v>
      </c>
      <c r="K9" s="32">
        <v>1</v>
      </c>
      <c r="L9" s="71">
        <v>587</v>
      </c>
      <c r="M9" s="12">
        <f t="shared" si="0"/>
        <v>7</v>
      </c>
    </row>
    <row r="10" spans="1:13" ht="24" customHeight="1" x14ac:dyDescent="0.35">
      <c r="A10" s="80" t="s">
        <v>80</v>
      </c>
      <c r="B10" s="52">
        <v>0</v>
      </c>
      <c r="C10" s="44">
        <v>3</v>
      </c>
      <c r="D10" s="44">
        <v>3</v>
      </c>
      <c r="E10" s="44">
        <v>3</v>
      </c>
      <c r="F10" s="44">
        <v>3</v>
      </c>
      <c r="G10" s="25">
        <v>2</v>
      </c>
      <c r="H10" s="25">
        <v>2</v>
      </c>
      <c r="I10" s="81">
        <v>16</v>
      </c>
      <c r="J10" s="45">
        <v>7</v>
      </c>
      <c r="K10" s="32">
        <v>1</v>
      </c>
      <c r="L10" s="31">
        <v>603</v>
      </c>
      <c r="M10" s="12">
        <f t="shared" si="0"/>
        <v>7</v>
      </c>
    </row>
    <row r="11" spans="1:13" ht="24" customHeight="1" x14ac:dyDescent="0.35">
      <c r="A11" s="49" t="s">
        <v>89</v>
      </c>
      <c r="B11" s="14">
        <v>1</v>
      </c>
      <c r="C11" s="25">
        <v>2</v>
      </c>
      <c r="D11" s="44">
        <v>3</v>
      </c>
      <c r="E11" s="44">
        <v>3</v>
      </c>
      <c r="F11" s="44">
        <v>3</v>
      </c>
      <c r="G11" s="44">
        <v>3</v>
      </c>
      <c r="H11" s="52">
        <v>0</v>
      </c>
      <c r="I11" s="81">
        <v>15</v>
      </c>
      <c r="J11" s="45">
        <v>7</v>
      </c>
      <c r="K11" s="32">
        <v>1</v>
      </c>
      <c r="L11" s="31">
        <v>643</v>
      </c>
      <c r="M11" s="12">
        <f t="shared" si="0"/>
        <v>7</v>
      </c>
    </row>
    <row r="12" spans="1:13" ht="24" customHeight="1" x14ac:dyDescent="0.35">
      <c r="A12" s="49" t="s">
        <v>75</v>
      </c>
      <c r="B12" s="14">
        <v>1</v>
      </c>
      <c r="C12" s="14">
        <v>1</v>
      </c>
      <c r="D12" s="50">
        <v>3</v>
      </c>
      <c r="E12" s="50">
        <v>3</v>
      </c>
      <c r="F12" s="25">
        <v>2</v>
      </c>
      <c r="G12" s="14">
        <v>1</v>
      </c>
      <c r="H12" s="50">
        <v>3</v>
      </c>
      <c r="I12" s="47">
        <f>SUM(B12:H12)</f>
        <v>14</v>
      </c>
      <c r="J12" s="82">
        <v>7</v>
      </c>
      <c r="K12" s="32">
        <v>1</v>
      </c>
      <c r="L12" s="45">
        <v>515</v>
      </c>
      <c r="M12" s="12">
        <f t="shared" si="0"/>
        <v>7</v>
      </c>
    </row>
    <row r="13" spans="1:13" ht="24" customHeight="1" x14ac:dyDescent="0.35">
      <c r="A13" s="80" t="s">
        <v>78</v>
      </c>
      <c r="B13" s="14">
        <v>1</v>
      </c>
      <c r="C13" s="52">
        <v>0</v>
      </c>
      <c r="D13" s="25">
        <v>2</v>
      </c>
      <c r="E13" s="44">
        <v>3</v>
      </c>
      <c r="F13" s="44">
        <v>3</v>
      </c>
      <c r="G13" s="14">
        <v>1</v>
      </c>
      <c r="H13" s="44">
        <v>3</v>
      </c>
      <c r="I13" s="81">
        <v>13</v>
      </c>
      <c r="J13" s="82">
        <v>7</v>
      </c>
      <c r="K13" s="32">
        <v>1</v>
      </c>
      <c r="L13" s="31">
        <v>570</v>
      </c>
      <c r="M13" s="12">
        <f t="shared" si="0"/>
        <v>7</v>
      </c>
    </row>
    <row r="14" spans="1:13" ht="24" customHeight="1" x14ac:dyDescent="0.35">
      <c r="A14" s="80" t="s">
        <v>102</v>
      </c>
      <c r="B14" s="52">
        <v>0</v>
      </c>
      <c r="C14" s="52">
        <v>0</v>
      </c>
      <c r="D14" s="44">
        <v>3</v>
      </c>
      <c r="E14" s="44">
        <v>3</v>
      </c>
      <c r="F14" s="44">
        <v>3</v>
      </c>
      <c r="G14" s="14">
        <v>1</v>
      </c>
      <c r="H14" s="25">
        <v>2</v>
      </c>
      <c r="I14" s="81">
        <v>12</v>
      </c>
      <c r="J14" s="45">
        <v>7</v>
      </c>
      <c r="K14" s="32">
        <v>1</v>
      </c>
      <c r="L14" s="31">
        <v>545</v>
      </c>
      <c r="M14" s="12">
        <f t="shared" si="0"/>
        <v>7</v>
      </c>
    </row>
    <row r="15" spans="1:13" ht="24" customHeight="1" x14ac:dyDescent="0.35">
      <c r="A15" s="80" t="s">
        <v>100</v>
      </c>
      <c r="B15" s="52">
        <v>0</v>
      </c>
      <c r="C15" s="52">
        <v>0</v>
      </c>
      <c r="D15" s="44">
        <v>3</v>
      </c>
      <c r="E15" s="44">
        <v>3</v>
      </c>
      <c r="F15" s="44">
        <v>3</v>
      </c>
      <c r="G15" s="52">
        <v>0</v>
      </c>
      <c r="H15" s="44">
        <v>3</v>
      </c>
      <c r="I15" s="81">
        <v>12</v>
      </c>
      <c r="J15" s="45">
        <v>7</v>
      </c>
      <c r="K15" s="32">
        <v>1</v>
      </c>
      <c r="L15" s="31">
        <v>539</v>
      </c>
      <c r="M15" s="12">
        <f t="shared" si="0"/>
        <v>7</v>
      </c>
    </row>
    <row r="16" spans="1:13" ht="24" customHeight="1" x14ac:dyDescent="0.35">
      <c r="A16" s="49" t="s">
        <v>81</v>
      </c>
      <c r="B16" s="14">
        <v>1</v>
      </c>
      <c r="C16" s="52">
        <v>0</v>
      </c>
      <c r="D16" s="44">
        <v>3</v>
      </c>
      <c r="E16" s="44">
        <v>3</v>
      </c>
      <c r="F16" s="44">
        <v>3</v>
      </c>
      <c r="G16" s="14">
        <v>1</v>
      </c>
      <c r="H16" s="14">
        <v>1</v>
      </c>
      <c r="I16" s="81">
        <v>12</v>
      </c>
      <c r="J16" s="45">
        <v>7</v>
      </c>
      <c r="K16" s="32">
        <v>1</v>
      </c>
      <c r="L16" s="31">
        <v>529</v>
      </c>
      <c r="M16" s="12">
        <f t="shared" si="0"/>
        <v>7</v>
      </c>
    </row>
    <row r="17" spans="1:13" ht="24" customHeight="1" x14ac:dyDescent="0.35">
      <c r="A17" s="80" t="s">
        <v>96</v>
      </c>
      <c r="B17" s="52">
        <v>0</v>
      </c>
      <c r="C17" s="14">
        <v>1</v>
      </c>
      <c r="D17" s="44">
        <v>3</v>
      </c>
      <c r="E17" s="44">
        <v>3</v>
      </c>
      <c r="F17" s="44">
        <v>3</v>
      </c>
      <c r="G17" s="14">
        <v>1</v>
      </c>
      <c r="H17" s="14">
        <v>1</v>
      </c>
      <c r="I17" s="81">
        <v>12</v>
      </c>
      <c r="J17" s="45">
        <v>7</v>
      </c>
      <c r="K17" s="32">
        <v>1</v>
      </c>
      <c r="L17" s="31">
        <v>510</v>
      </c>
      <c r="M17" s="12">
        <f t="shared" si="0"/>
        <v>7</v>
      </c>
    </row>
    <row r="18" spans="1:13" ht="24" customHeight="1" x14ac:dyDescent="0.35">
      <c r="A18" s="80" t="s">
        <v>93</v>
      </c>
      <c r="B18" s="52">
        <v>0</v>
      </c>
      <c r="C18" s="25">
        <v>2</v>
      </c>
      <c r="D18" s="25">
        <v>2</v>
      </c>
      <c r="E18" s="44">
        <v>3</v>
      </c>
      <c r="F18" s="44">
        <v>3</v>
      </c>
      <c r="G18" s="52">
        <v>0</v>
      </c>
      <c r="H18" s="25">
        <v>2</v>
      </c>
      <c r="I18" s="81">
        <v>12</v>
      </c>
      <c r="J18" s="82">
        <v>7</v>
      </c>
      <c r="K18" s="32">
        <v>1</v>
      </c>
      <c r="L18" s="31">
        <v>499</v>
      </c>
      <c r="M18" s="12">
        <f t="shared" si="0"/>
        <v>7</v>
      </c>
    </row>
    <row r="19" spans="1:13" ht="24" customHeight="1" x14ac:dyDescent="0.35">
      <c r="A19" s="80" t="s">
        <v>79</v>
      </c>
      <c r="B19" s="52">
        <v>0</v>
      </c>
      <c r="C19" s="14">
        <v>1</v>
      </c>
      <c r="D19" s="44">
        <v>3</v>
      </c>
      <c r="E19" s="44">
        <v>3</v>
      </c>
      <c r="F19" s="44">
        <v>3</v>
      </c>
      <c r="G19" s="52">
        <v>0</v>
      </c>
      <c r="H19" s="25">
        <v>2</v>
      </c>
      <c r="I19" s="81">
        <v>12</v>
      </c>
      <c r="J19" s="82">
        <v>7</v>
      </c>
      <c r="K19" s="32">
        <v>1</v>
      </c>
      <c r="L19" s="31">
        <v>493</v>
      </c>
      <c r="M19" s="12">
        <f t="shared" si="0"/>
        <v>7</v>
      </c>
    </row>
    <row r="20" spans="1:13" ht="24" customHeight="1" x14ac:dyDescent="0.35">
      <c r="A20" s="80" t="s">
        <v>87</v>
      </c>
      <c r="B20" s="52">
        <v>0</v>
      </c>
      <c r="C20" s="52">
        <v>0</v>
      </c>
      <c r="D20" s="14">
        <v>1</v>
      </c>
      <c r="E20" s="44">
        <v>3</v>
      </c>
      <c r="F20" s="44">
        <v>3</v>
      </c>
      <c r="G20" s="14">
        <v>1</v>
      </c>
      <c r="H20" s="14">
        <v>1</v>
      </c>
      <c r="I20" s="81">
        <v>9</v>
      </c>
      <c r="J20" s="45">
        <v>7</v>
      </c>
      <c r="K20" s="32">
        <v>1</v>
      </c>
      <c r="L20" s="31">
        <v>467</v>
      </c>
      <c r="M20" s="12">
        <f t="shared" si="0"/>
        <v>7</v>
      </c>
    </row>
    <row r="21" spans="1:13" ht="24" customHeight="1" x14ac:dyDescent="0.35">
      <c r="A21" s="88" t="s">
        <v>82</v>
      </c>
      <c r="B21" s="90">
        <v>0</v>
      </c>
      <c r="C21" s="90">
        <v>0</v>
      </c>
      <c r="D21" s="14">
        <v>1</v>
      </c>
      <c r="E21" s="92">
        <v>3</v>
      </c>
      <c r="F21" s="92">
        <v>3</v>
      </c>
      <c r="G21" s="90">
        <v>0</v>
      </c>
      <c r="H21" s="89">
        <v>2</v>
      </c>
      <c r="I21" s="91">
        <v>9</v>
      </c>
      <c r="J21" s="93">
        <v>7</v>
      </c>
      <c r="K21" s="87">
        <v>1</v>
      </c>
      <c r="L21" s="86">
        <v>410</v>
      </c>
      <c r="M21" s="12">
        <v>7</v>
      </c>
    </row>
    <row r="22" spans="1:13" ht="24" customHeight="1" x14ac:dyDescent="0.35">
      <c r="A22" s="49" t="s">
        <v>91</v>
      </c>
      <c r="B22" s="14">
        <v>1</v>
      </c>
      <c r="C22" s="14">
        <v>1</v>
      </c>
      <c r="D22" s="56" t="s">
        <v>16</v>
      </c>
      <c r="E22" s="56" t="s">
        <v>16</v>
      </c>
      <c r="F22" s="14">
        <v>1</v>
      </c>
      <c r="G22" s="44">
        <v>3</v>
      </c>
      <c r="H22" s="44">
        <v>3</v>
      </c>
      <c r="I22" s="47">
        <v>9</v>
      </c>
      <c r="J22" s="47">
        <v>5</v>
      </c>
      <c r="K22" s="46">
        <v>1</v>
      </c>
      <c r="L22" s="47">
        <v>385</v>
      </c>
      <c r="M22" s="12">
        <f t="shared" ref="M22:M27" si="1">IF(ISBLANK(B22),0,IF((B22)="NA",0,IF((B22)="Not Used",-10,IF((B22)=1,1,IF((B22)=2,1,IF((B22)=3,1,IF((B22)=0,1,)))))+IF(ISBLANK(C22),0,IF((C22)="NA",0,IF((C22)="Not Used",-10,IF((C22)=1,1,IF((C22)=2,1,IF((C22)=3,1,IF((C22)=0,1,))))))+IF(ISBLANK(D22),0,IF((D22)="NA",0,IF((D22)="Not Used",-10,IF((D22)=1,1,IF((D22)=2,1,IF((D22)=3,1,IF((D22)=0,1,))))))+IF(ISBLANK(E22),0,IF((E22)="NA",0,IF((E22)="Not Used",-10,IF((E22)=1,1,IF((E22)=2,1,IF((E22)=3,1,IF((E22)=0,1,))))))+IF(ISBLANK(F22),0,IF((F22)="NA",0,IF((F22)="Not Used",-10,IF((F22)=1,1,IF((F22)=2,1,IF((F22)=3,1,IF((F22)=0,1,))))))+IF(ISBLANK(G22),0,IF((G22)="NA",0,IF((G22)="Not Used",-10,IF((G22)=1,1,IF((G22)=2,1,IF((G22)=3,1,IF((G22)=0,1,))))))+IF(ISBLANK(H22),0,IF((H22)="NA",0,IF((H22)="Not Used",-10,IF((H22)=1,1,IF((H22)=2,1,IF((H22)=3,1,IF((H22)=0,1,))))))))))))))</f>
        <v>5</v>
      </c>
    </row>
    <row r="23" spans="1:13" ht="24" customHeight="1" x14ac:dyDescent="0.35">
      <c r="A23" s="49" t="s">
        <v>92</v>
      </c>
      <c r="B23" s="14">
        <v>1</v>
      </c>
      <c r="C23" s="14">
        <v>1</v>
      </c>
      <c r="D23" s="56" t="s">
        <v>16</v>
      </c>
      <c r="E23" s="56" t="s">
        <v>16</v>
      </c>
      <c r="F23" s="14">
        <v>1</v>
      </c>
      <c r="G23" s="14">
        <v>1</v>
      </c>
      <c r="H23" s="56" t="s">
        <v>16</v>
      </c>
      <c r="I23" s="47">
        <v>4</v>
      </c>
      <c r="J23" s="47">
        <v>4</v>
      </c>
      <c r="K23" s="46">
        <v>1</v>
      </c>
      <c r="L23" s="47">
        <v>330</v>
      </c>
      <c r="M23" s="12">
        <f t="shared" si="1"/>
        <v>4</v>
      </c>
    </row>
    <row r="24" spans="1:13" ht="24" customHeight="1" x14ac:dyDescent="0.35">
      <c r="A24" s="49" t="s">
        <v>94</v>
      </c>
      <c r="B24" s="25">
        <v>2</v>
      </c>
      <c r="C24" s="25">
        <v>2</v>
      </c>
      <c r="D24" s="56" t="s">
        <v>16</v>
      </c>
      <c r="E24" s="56" t="s">
        <v>16</v>
      </c>
      <c r="F24" s="56" t="s">
        <v>16</v>
      </c>
      <c r="G24" s="56" t="s">
        <v>16</v>
      </c>
      <c r="H24" s="56" t="s">
        <v>16</v>
      </c>
      <c r="I24" s="47">
        <v>4</v>
      </c>
      <c r="J24" s="47">
        <v>2</v>
      </c>
      <c r="K24" s="46">
        <v>1</v>
      </c>
      <c r="L24" s="47">
        <v>149</v>
      </c>
      <c r="M24" s="12">
        <f t="shared" si="1"/>
        <v>2</v>
      </c>
    </row>
    <row r="25" spans="1:13" ht="24" customHeight="1" x14ac:dyDescent="0.35">
      <c r="A25" s="49" t="s">
        <v>90</v>
      </c>
      <c r="B25" s="44">
        <v>3</v>
      </c>
      <c r="C25" s="52">
        <v>0</v>
      </c>
      <c r="D25" s="56" t="s">
        <v>16</v>
      </c>
      <c r="E25" s="56" t="s">
        <v>16</v>
      </c>
      <c r="F25" s="56" t="s">
        <v>16</v>
      </c>
      <c r="G25" s="56" t="s">
        <v>16</v>
      </c>
      <c r="H25" s="56" t="s">
        <v>16</v>
      </c>
      <c r="I25" s="47">
        <v>3</v>
      </c>
      <c r="J25" s="47">
        <v>2</v>
      </c>
      <c r="K25" s="46">
        <v>1</v>
      </c>
      <c r="L25" s="47">
        <v>142</v>
      </c>
      <c r="M25" s="12">
        <f t="shared" si="1"/>
        <v>2</v>
      </c>
    </row>
    <row r="26" spans="1:13" ht="24" customHeight="1" x14ac:dyDescent="0.35">
      <c r="A26" s="64" t="s">
        <v>85</v>
      </c>
      <c r="B26" s="25">
        <v>2</v>
      </c>
      <c r="C26" s="69">
        <v>0</v>
      </c>
      <c r="D26" s="83" t="s">
        <v>16</v>
      </c>
      <c r="E26" s="83" t="s">
        <v>16</v>
      </c>
      <c r="F26" s="83" t="s">
        <v>16</v>
      </c>
      <c r="G26" s="83" t="s">
        <v>16</v>
      </c>
      <c r="H26" s="83" t="s">
        <v>16</v>
      </c>
      <c r="I26" s="73">
        <v>2</v>
      </c>
      <c r="J26" s="47">
        <v>2</v>
      </c>
      <c r="K26" s="46">
        <v>1</v>
      </c>
      <c r="L26" s="73">
        <v>103</v>
      </c>
      <c r="M26" s="12">
        <f t="shared" si="1"/>
        <v>2</v>
      </c>
    </row>
    <row r="27" spans="1:13" ht="24" customHeight="1" x14ac:dyDescent="0.35">
      <c r="A27" s="64" t="s">
        <v>95</v>
      </c>
      <c r="B27" s="69">
        <v>0</v>
      </c>
      <c r="C27" s="69">
        <v>0</v>
      </c>
      <c r="D27" s="83" t="s">
        <v>16</v>
      </c>
      <c r="E27" s="83" t="s">
        <v>16</v>
      </c>
      <c r="F27" s="83" t="s">
        <v>16</v>
      </c>
      <c r="G27" s="83" t="s">
        <v>16</v>
      </c>
      <c r="H27" s="83" t="s">
        <v>16</v>
      </c>
      <c r="I27" s="73">
        <v>0</v>
      </c>
      <c r="J27" s="47">
        <v>2</v>
      </c>
      <c r="K27" s="46">
        <v>1</v>
      </c>
      <c r="L27" s="73">
        <v>88</v>
      </c>
      <c r="M27" s="12">
        <f t="shared" si="1"/>
        <v>2</v>
      </c>
    </row>
    <row r="28" spans="1:13" ht="24" customHeight="1" x14ac:dyDescent="0.25">
      <c r="A28" s="17"/>
      <c r="B28" s="12">
        <f t="shared" ref="B28:J28" si="2">SUM(B6:B27)</f>
        <v>21</v>
      </c>
      <c r="C28" s="12">
        <f t="shared" si="2"/>
        <v>24</v>
      </c>
      <c r="D28" s="12">
        <f t="shared" si="2"/>
        <v>41</v>
      </c>
      <c r="E28" s="12">
        <f t="shared" si="2"/>
        <v>48</v>
      </c>
      <c r="F28" s="12">
        <f t="shared" si="2"/>
        <v>47</v>
      </c>
      <c r="G28" s="12">
        <f t="shared" si="2"/>
        <v>25</v>
      </c>
      <c r="H28" s="12">
        <f t="shared" si="2"/>
        <v>37</v>
      </c>
      <c r="I28" s="12">
        <f t="shared" si="2"/>
        <v>243</v>
      </c>
      <c r="J28" s="12">
        <f t="shared" si="2"/>
        <v>129</v>
      </c>
      <c r="K28" s="12"/>
      <c r="L28" s="12">
        <f>SUM(L6:L27)</f>
        <v>10066</v>
      </c>
      <c r="M28" s="12">
        <f>SUM(M6:M27)</f>
        <v>129</v>
      </c>
    </row>
    <row r="29" spans="1:13" ht="24" customHeight="1" x14ac:dyDescent="0.35">
      <c r="A29" s="18" t="s">
        <v>70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20"/>
    </row>
    <row r="30" spans="1:13" ht="24" customHeight="1" x14ac:dyDescent="0.25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4" ht="24" customHeight="1" x14ac:dyDescent="0.25">
      <c r="A34" s="17"/>
      <c r="B34" s="20"/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 ht="16.5" customHeight="1" x14ac:dyDescent="0.25">
      <c r="A36" s="22"/>
      <c r="B36" s="23"/>
      <c r="C36" s="23"/>
      <c r="D36" s="23"/>
      <c r="E36" s="23"/>
      <c r="F36" s="24" t="s">
        <v>24</v>
      </c>
      <c r="G36" s="24"/>
      <c r="H36" s="24"/>
      <c r="I36" s="24"/>
      <c r="J36" s="24"/>
      <c r="K36" s="24"/>
      <c r="L36" s="23"/>
      <c r="M36" s="23"/>
    </row>
    <row r="37" spans="1:14" ht="12.75" customHeight="1" x14ac:dyDescent="0.2"/>
    <row r="38" spans="1:14" ht="12.75" customHeight="1" x14ac:dyDescent="0.2"/>
    <row r="39" spans="1:14" ht="12.75" customHeight="1" x14ac:dyDescent="0.2"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sortState ref="A6:M27">
    <sortCondition descending="1" ref="I6:I27"/>
    <sortCondition descending="1" ref="L6:L27"/>
    <sortCondition ref="A6:A27"/>
  </sortState>
  <mergeCells count="2">
    <mergeCell ref="A2:M2"/>
    <mergeCell ref="B39:N39"/>
  </mergeCells>
  <pageMargins left="0.7" right="0.7" top="0.75" bottom="0.75" header="0" footer="0"/>
  <pageSetup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86"/>
  <sheetViews>
    <sheetView showGridLines="0" topLeftCell="A2" zoomScale="55" zoomScaleNormal="55" workbookViewId="0">
      <selection activeCell="H18" sqref="H18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113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80" t="s">
        <v>86</v>
      </c>
      <c r="B6" s="44">
        <v>3</v>
      </c>
      <c r="C6" s="44">
        <v>3</v>
      </c>
      <c r="D6" s="44">
        <v>3</v>
      </c>
      <c r="E6" s="44">
        <v>3</v>
      </c>
      <c r="F6" s="25">
        <v>2</v>
      </c>
      <c r="G6" s="44">
        <v>3</v>
      </c>
      <c r="H6" s="44">
        <v>3</v>
      </c>
      <c r="I6" s="31">
        <v>20</v>
      </c>
      <c r="J6" s="31">
        <v>7</v>
      </c>
      <c r="K6" s="32">
        <v>1</v>
      </c>
      <c r="L6" s="31">
        <v>672</v>
      </c>
      <c r="M6" s="12">
        <f t="shared" ref="M6:M28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49" t="s">
        <v>98</v>
      </c>
      <c r="B7" s="25">
        <v>2</v>
      </c>
      <c r="C7" s="25">
        <v>2</v>
      </c>
      <c r="D7" s="44">
        <v>3</v>
      </c>
      <c r="E7" s="44">
        <v>3</v>
      </c>
      <c r="F7" s="25">
        <v>2</v>
      </c>
      <c r="G7" s="44">
        <v>3</v>
      </c>
      <c r="H7" s="44">
        <v>3</v>
      </c>
      <c r="I7" s="47">
        <f>SUM(B7:H7)</f>
        <v>18</v>
      </c>
      <c r="J7" s="47">
        <v>7</v>
      </c>
      <c r="K7" s="46">
        <v>1</v>
      </c>
      <c r="L7" s="47">
        <v>654</v>
      </c>
      <c r="M7" s="12">
        <f t="shared" si="0"/>
        <v>7</v>
      </c>
    </row>
    <row r="8" spans="1:13" ht="24" customHeight="1" x14ac:dyDescent="0.35">
      <c r="A8" s="49" t="s">
        <v>99</v>
      </c>
      <c r="B8" s="25">
        <v>2</v>
      </c>
      <c r="C8" s="25">
        <v>2</v>
      </c>
      <c r="D8" s="25">
        <v>2</v>
      </c>
      <c r="E8" s="25">
        <v>2</v>
      </c>
      <c r="F8" s="44">
        <v>3</v>
      </c>
      <c r="G8" s="44">
        <v>3</v>
      </c>
      <c r="H8" s="44">
        <v>3</v>
      </c>
      <c r="I8" s="47">
        <f>SUM(B8:H8)</f>
        <v>17</v>
      </c>
      <c r="J8" s="47">
        <v>7</v>
      </c>
      <c r="K8" s="46">
        <v>1</v>
      </c>
      <c r="L8" s="47">
        <v>607</v>
      </c>
      <c r="M8" s="12">
        <f t="shared" si="0"/>
        <v>7</v>
      </c>
    </row>
    <row r="9" spans="1:13" ht="24" customHeight="1" x14ac:dyDescent="0.35">
      <c r="A9" s="49" t="s">
        <v>76</v>
      </c>
      <c r="B9" s="84" t="s">
        <v>16</v>
      </c>
      <c r="C9" s="25">
        <v>2</v>
      </c>
      <c r="D9" s="44">
        <v>3</v>
      </c>
      <c r="E9" s="25">
        <v>2</v>
      </c>
      <c r="F9" s="44">
        <v>3</v>
      </c>
      <c r="G9" s="44">
        <v>3</v>
      </c>
      <c r="H9" s="44">
        <v>3</v>
      </c>
      <c r="I9" s="47">
        <f>SUM(B9:H9)</f>
        <v>16</v>
      </c>
      <c r="J9" s="47">
        <v>6</v>
      </c>
      <c r="K9" s="46">
        <v>1</v>
      </c>
      <c r="L9" s="47">
        <v>529</v>
      </c>
      <c r="M9" s="12">
        <f t="shared" si="0"/>
        <v>6</v>
      </c>
    </row>
    <row r="10" spans="1:13" ht="24" customHeight="1" x14ac:dyDescent="0.35">
      <c r="A10" s="49" t="s">
        <v>87</v>
      </c>
      <c r="B10" s="25">
        <v>2</v>
      </c>
      <c r="C10" s="44">
        <v>3</v>
      </c>
      <c r="D10" s="25">
        <v>2</v>
      </c>
      <c r="E10" s="25">
        <v>2</v>
      </c>
      <c r="F10" s="14">
        <v>1</v>
      </c>
      <c r="G10" s="25">
        <v>2</v>
      </c>
      <c r="H10" s="44">
        <v>3</v>
      </c>
      <c r="I10" s="47">
        <v>15</v>
      </c>
      <c r="J10" s="47">
        <v>7</v>
      </c>
      <c r="K10" s="46">
        <v>1</v>
      </c>
      <c r="L10" s="47">
        <v>684</v>
      </c>
      <c r="M10" s="12">
        <f t="shared" si="0"/>
        <v>7</v>
      </c>
    </row>
    <row r="11" spans="1:13" ht="24" customHeight="1" x14ac:dyDescent="0.35">
      <c r="A11" s="49" t="s">
        <v>102</v>
      </c>
      <c r="B11" s="14">
        <v>1</v>
      </c>
      <c r="C11" s="44">
        <v>3</v>
      </c>
      <c r="D11" s="25">
        <v>2</v>
      </c>
      <c r="E11" s="25">
        <v>2</v>
      </c>
      <c r="F11" s="14">
        <v>1</v>
      </c>
      <c r="G11" s="44">
        <v>3</v>
      </c>
      <c r="H11" s="44">
        <v>3</v>
      </c>
      <c r="I11" s="47">
        <v>15</v>
      </c>
      <c r="J11" s="47">
        <v>7</v>
      </c>
      <c r="K11" s="46">
        <v>1</v>
      </c>
      <c r="L11" s="47">
        <v>602</v>
      </c>
      <c r="M11" s="12">
        <f t="shared" si="0"/>
        <v>7</v>
      </c>
    </row>
    <row r="12" spans="1:13" ht="24" customHeight="1" x14ac:dyDescent="0.35">
      <c r="A12" s="80" t="s">
        <v>91</v>
      </c>
      <c r="B12" s="25">
        <v>2</v>
      </c>
      <c r="C12" s="44">
        <v>3</v>
      </c>
      <c r="D12" s="44">
        <v>3</v>
      </c>
      <c r="E12" s="25">
        <v>2</v>
      </c>
      <c r="F12" s="14">
        <v>1</v>
      </c>
      <c r="G12" s="44">
        <v>3</v>
      </c>
      <c r="H12" s="14">
        <v>1</v>
      </c>
      <c r="I12" s="31">
        <v>15</v>
      </c>
      <c r="J12" s="31">
        <v>7</v>
      </c>
      <c r="K12" s="32">
        <v>1</v>
      </c>
      <c r="L12" s="31">
        <v>591</v>
      </c>
      <c r="M12" s="12">
        <f t="shared" si="0"/>
        <v>7</v>
      </c>
    </row>
    <row r="13" spans="1:13" ht="24" customHeight="1" x14ac:dyDescent="0.35">
      <c r="A13" s="49" t="s">
        <v>75</v>
      </c>
      <c r="B13" s="25">
        <v>2</v>
      </c>
      <c r="C13" s="44">
        <v>3</v>
      </c>
      <c r="D13" s="25">
        <v>2</v>
      </c>
      <c r="E13" s="25">
        <v>2</v>
      </c>
      <c r="F13" s="25">
        <v>2</v>
      </c>
      <c r="G13" s="25">
        <v>2</v>
      </c>
      <c r="H13" s="25">
        <v>2</v>
      </c>
      <c r="I13" s="71">
        <f>SUM(B13:H13)</f>
        <v>15</v>
      </c>
      <c r="J13" s="47">
        <v>7</v>
      </c>
      <c r="K13" s="46">
        <v>1</v>
      </c>
      <c r="L13" s="71">
        <v>562</v>
      </c>
      <c r="M13" s="12">
        <f t="shared" si="0"/>
        <v>7</v>
      </c>
    </row>
    <row r="14" spans="1:13" ht="24" customHeight="1" x14ac:dyDescent="0.35">
      <c r="A14" s="80" t="s">
        <v>92</v>
      </c>
      <c r="B14" s="25">
        <v>2</v>
      </c>
      <c r="C14" s="44">
        <v>3</v>
      </c>
      <c r="D14" s="44">
        <v>3</v>
      </c>
      <c r="E14" s="25">
        <v>2</v>
      </c>
      <c r="F14" s="54">
        <v>0</v>
      </c>
      <c r="G14" s="44">
        <v>3</v>
      </c>
      <c r="H14" s="14">
        <v>1</v>
      </c>
      <c r="I14" s="31">
        <v>14</v>
      </c>
      <c r="J14" s="31">
        <v>7</v>
      </c>
      <c r="K14" s="32">
        <v>1</v>
      </c>
      <c r="L14" s="31">
        <v>577</v>
      </c>
      <c r="M14" s="12">
        <f t="shared" si="0"/>
        <v>7</v>
      </c>
    </row>
    <row r="15" spans="1:13" ht="24" customHeight="1" x14ac:dyDescent="0.35">
      <c r="A15" s="49" t="s">
        <v>81</v>
      </c>
      <c r="B15" s="52">
        <v>0</v>
      </c>
      <c r="C15" s="44">
        <v>3</v>
      </c>
      <c r="D15" s="25">
        <v>2</v>
      </c>
      <c r="E15" s="44">
        <v>3</v>
      </c>
      <c r="F15" s="52">
        <v>0</v>
      </c>
      <c r="G15" s="44">
        <v>3</v>
      </c>
      <c r="H15" s="44">
        <v>3</v>
      </c>
      <c r="I15" s="47">
        <v>14</v>
      </c>
      <c r="J15" s="47">
        <v>7</v>
      </c>
      <c r="K15" s="46">
        <v>1</v>
      </c>
      <c r="L15" s="47">
        <v>547</v>
      </c>
      <c r="M15" s="12">
        <f t="shared" si="0"/>
        <v>7</v>
      </c>
    </row>
    <row r="16" spans="1:13" ht="24" customHeight="1" x14ac:dyDescent="0.35">
      <c r="A16" s="80" t="s">
        <v>89</v>
      </c>
      <c r="B16" s="14">
        <v>1</v>
      </c>
      <c r="C16" s="44">
        <v>3</v>
      </c>
      <c r="D16" s="44">
        <v>3</v>
      </c>
      <c r="E16" s="25">
        <v>2</v>
      </c>
      <c r="F16" s="25">
        <v>2</v>
      </c>
      <c r="G16" s="25">
        <v>2</v>
      </c>
      <c r="H16" s="54">
        <v>0</v>
      </c>
      <c r="I16" s="31">
        <v>13</v>
      </c>
      <c r="J16" s="31">
        <v>7</v>
      </c>
      <c r="K16" s="32">
        <v>1</v>
      </c>
      <c r="L16" s="31">
        <v>552</v>
      </c>
      <c r="M16" s="12">
        <f t="shared" si="0"/>
        <v>7</v>
      </c>
    </row>
    <row r="17" spans="1:13" ht="24" customHeight="1" x14ac:dyDescent="0.35">
      <c r="A17" s="49" t="s">
        <v>79</v>
      </c>
      <c r="B17" s="52">
        <v>0</v>
      </c>
      <c r="C17" s="25">
        <v>2</v>
      </c>
      <c r="D17" s="25">
        <v>2</v>
      </c>
      <c r="E17" s="44">
        <v>3</v>
      </c>
      <c r="F17" s="52">
        <v>0</v>
      </c>
      <c r="G17" s="44">
        <v>3</v>
      </c>
      <c r="H17" s="44">
        <v>3</v>
      </c>
      <c r="I17" s="47">
        <v>13</v>
      </c>
      <c r="J17" s="47">
        <v>7</v>
      </c>
      <c r="K17" s="46">
        <v>1</v>
      </c>
      <c r="L17" s="47">
        <v>519</v>
      </c>
      <c r="M17" s="12">
        <f t="shared" si="0"/>
        <v>7</v>
      </c>
    </row>
    <row r="18" spans="1:13" ht="24" customHeight="1" x14ac:dyDescent="0.35">
      <c r="A18" s="80" t="s">
        <v>90</v>
      </c>
      <c r="B18" s="52">
        <v>0</v>
      </c>
      <c r="C18" s="44">
        <v>3</v>
      </c>
      <c r="D18" s="44">
        <v>3</v>
      </c>
      <c r="E18" s="14">
        <v>1</v>
      </c>
      <c r="F18" s="14">
        <v>1</v>
      </c>
      <c r="G18" s="44">
        <v>3</v>
      </c>
      <c r="H18" s="14">
        <v>1</v>
      </c>
      <c r="I18" s="31">
        <v>12</v>
      </c>
      <c r="J18" s="31">
        <v>7</v>
      </c>
      <c r="K18" s="32">
        <v>1</v>
      </c>
      <c r="L18" s="31">
        <v>506</v>
      </c>
      <c r="M18" s="12">
        <f t="shared" si="0"/>
        <v>7</v>
      </c>
    </row>
    <row r="19" spans="1:13" ht="24" customHeight="1" x14ac:dyDescent="0.35">
      <c r="A19" s="80" t="s">
        <v>94</v>
      </c>
      <c r="B19" s="52">
        <v>0</v>
      </c>
      <c r="C19" s="44">
        <v>3</v>
      </c>
      <c r="D19" s="44">
        <v>3</v>
      </c>
      <c r="E19" s="25">
        <v>2</v>
      </c>
      <c r="F19" s="14">
        <v>1</v>
      </c>
      <c r="G19" s="44">
        <v>3</v>
      </c>
      <c r="H19" s="54">
        <v>0</v>
      </c>
      <c r="I19" s="31">
        <v>12</v>
      </c>
      <c r="J19" s="31">
        <v>7</v>
      </c>
      <c r="K19" s="32">
        <v>1</v>
      </c>
      <c r="L19" s="31">
        <v>502</v>
      </c>
      <c r="M19" s="12">
        <f t="shared" si="0"/>
        <v>7</v>
      </c>
    </row>
    <row r="20" spans="1:13" ht="24" customHeight="1" x14ac:dyDescent="0.35">
      <c r="A20" s="49" t="s">
        <v>78</v>
      </c>
      <c r="B20" s="52">
        <v>0</v>
      </c>
      <c r="C20" s="25">
        <v>2</v>
      </c>
      <c r="D20" s="14">
        <v>1</v>
      </c>
      <c r="E20" s="25">
        <v>2</v>
      </c>
      <c r="F20" s="14">
        <v>1</v>
      </c>
      <c r="G20" s="44">
        <v>3</v>
      </c>
      <c r="H20" s="44">
        <v>3</v>
      </c>
      <c r="I20" s="47">
        <v>12</v>
      </c>
      <c r="J20" s="47">
        <v>7</v>
      </c>
      <c r="K20" s="46">
        <v>1</v>
      </c>
      <c r="L20" s="47">
        <v>479</v>
      </c>
      <c r="M20" s="12">
        <f t="shared" si="0"/>
        <v>7</v>
      </c>
    </row>
    <row r="21" spans="1:13" ht="24" customHeight="1" x14ac:dyDescent="0.35">
      <c r="A21" s="49" t="s">
        <v>100</v>
      </c>
      <c r="B21" s="14">
        <v>1</v>
      </c>
      <c r="C21" s="52">
        <v>0</v>
      </c>
      <c r="D21" s="14">
        <v>1</v>
      </c>
      <c r="E21" s="14">
        <v>1</v>
      </c>
      <c r="F21" s="14">
        <v>1</v>
      </c>
      <c r="G21" s="44">
        <v>3</v>
      </c>
      <c r="H21" s="44">
        <v>3</v>
      </c>
      <c r="I21" s="47">
        <v>10</v>
      </c>
      <c r="J21" s="47">
        <v>7</v>
      </c>
      <c r="K21" s="46">
        <v>1</v>
      </c>
      <c r="L21" s="47">
        <v>485</v>
      </c>
      <c r="M21" s="12">
        <f t="shared" si="0"/>
        <v>7</v>
      </c>
    </row>
    <row r="22" spans="1:13" ht="24" customHeight="1" x14ac:dyDescent="0.35">
      <c r="A22" s="80" t="s">
        <v>85</v>
      </c>
      <c r="B22" s="85">
        <v>0</v>
      </c>
      <c r="C22" s="44">
        <v>3</v>
      </c>
      <c r="D22" s="44">
        <v>3</v>
      </c>
      <c r="E22" s="85">
        <v>0</v>
      </c>
      <c r="F22" s="14">
        <v>1</v>
      </c>
      <c r="G22" s="44">
        <v>3</v>
      </c>
      <c r="H22" s="54">
        <v>0</v>
      </c>
      <c r="I22" s="31">
        <v>10</v>
      </c>
      <c r="J22" s="31">
        <v>7</v>
      </c>
      <c r="K22" s="32">
        <v>1</v>
      </c>
      <c r="L22" s="31">
        <v>455</v>
      </c>
      <c r="M22" s="12">
        <f t="shared" si="0"/>
        <v>7</v>
      </c>
    </row>
    <row r="23" spans="1:13" ht="24" customHeight="1" x14ac:dyDescent="0.35">
      <c r="A23" s="49" t="s">
        <v>101</v>
      </c>
      <c r="B23" s="52">
        <v>0</v>
      </c>
      <c r="C23" s="44">
        <v>3</v>
      </c>
      <c r="D23" s="52">
        <v>0</v>
      </c>
      <c r="E23" s="52">
        <v>0</v>
      </c>
      <c r="F23" s="14">
        <v>1</v>
      </c>
      <c r="G23" s="44">
        <v>3</v>
      </c>
      <c r="H23" s="44">
        <v>3</v>
      </c>
      <c r="I23" s="47">
        <v>10</v>
      </c>
      <c r="J23" s="47">
        <v>7</v>
      </c>
      <c r="K23" s="46">
        <v>1</v>
      </c>
      <c r="L23" s="47">
        <v>442</v>
      </c>
      <c r="M23" s="12">
        <f t="shared" si="0"/>
        <v>7</v>
      </c>
    </row>
    <row r="24" spans="1:13" ht="24" customHeight="1" x14ac:dyDescent="0.35">
      <c r="A24" s="49" t="s">
        <v>96</v>
      </c>
      <c r="B24" s="52">
        <v>0</v>
      </c>
      <c r="C24" s="14">
        <v>1</v>
      </c>
      <c r="D24" s="25">
        <v>2</v>
      </c>
      <c r="E24" s="14">
        <v>1</v>
      </c>
      <c r="F24" s="52">
        <v>0</v>
      </c>
      <c r="G24" s="25">
        <v>2</v>
      </c>
      <c r="H24" s="44">
        <v>3</v>
      </c>
      <c r="I24" s="47">
        <v>9</v>
      </c>
      <c r="J24" s="47">
        <v>7</v>
      </c>
      <c r="K24" s="46">
        <v>1</v>
      </c>
      <c r="L24" s="47">
        <v>429</v>
      </c>
      <c r="M24" s="12">
        <f t="shared" si="0"/>
        <v>7</v>
      </c>
    </row>
    <row r="25" spans="1:13" ht="24" customHeight="1" x14ac:dyDescent="0.35">
      <c r="A25" s="49" t="s">
        <v>80</v>
      </c>
      <c r="B25" s="52">
        <v>0</v>
      </c>
      <c r="C25" s="52">
        <v>0</v>
      </c>
      <c r="D25" s="14">
        <v>1</v>
      </c>
      <c r="E25" s="14">
        <v>1</v>
      </c>
      <c r="F25" s="52">
        <v>0</v>
      </c>
      <c r="G25" s="44">
        <v>3</v>
      </c>
      <c r="H25" s="44">
        <v>3</v>
      </c>
      <c r="I25" s="47">
        <v>8</v>
      </c>
      <c r="J25" s="47">
        <v>7</v>
      </c>
      <c r="K25" s="46">
        <v>1</v>
      </c>
      <c r="L25" s="47">
        <v>488</v>
      </c>
      <c r="M25" s="12">
        <f t="shared" si="0"/>
        <v>7</v>
      </c>
    </row>
    <row r="26" spans="1:13" ht="24" customHeight="1" x14ac:dyDescent="0.35">
      <c r="A26" s="49" t="s">
        <v>82</v>
      </c>
      <c r="B26" s="52">
        <v>0</v>
      </c>
      <c r="C26" s="44">
        <v>3</v>
      </c>
      <c r="D26" s="25">
        <v>2</v>
      </c>
      <c r="E26" s="14">
        <v>1</v>
      </c>
      <c r="F26" s="52">
        <v>0</v>
      </c>
      <c r="G26" s="14">
        <v>1</v>
      </c>
      <c r="H26" s="14">
        <v>1</v>
      </c>
      <c r="I26" s="47">
        <v>8</v>
      </c>
      <c r="J26" s="47">
        <v>7</v>
      </c>
      <c r="K26" s="46">
        <v>1</v>
      </c>
      <c r="L26" s="47">
        <v>368</v>
      </c>
      <c r="M26" s="12">
        <f t="shared" si="0"/>
        <v>7</v>
      </c>
    </row>
    <row r="27" spans="1:13" ht="24" customHeight="1" x14ac:dyDescent="0.35">
      <c r="A27" s="49" t="s">
        <v>93</v>
      </c>
      <c r="B27" s="52">
        <v>0</v>
      </c>
      <c r="C27" s="14">
        <v>1</v>
      </c>
      <c r="D27" s="52">
        <v>0</v>
      </c>
      <c r="E27" s="14">
        <v>1</v>
      </c>
      <c r="F27" s="52">
        <v>0</v>
      </c>
      <c r="G27" s="25">
        <v>2</v>
      </c>
      <c r="H27" s="44">
        <v>3</v>
      </c>
      <c r="I27" s="47">
        <v>7</v>
      </c>
      <c r="J27" s="47">
        <v>7</v>
      </c>
      <c r="K27" s="46">
        <v>1</v>
      </c>
      <c r="L27" s="47">
        <v>406</v>
      </c>
      <c r="M27" s="12">
        <f t="shared" si="0"/>
        <v>7</v>
      </c>
    </row>
    <row r="28" spans="1:13" ht="24" customHeight="1" x14ac:dyDescent="0.35">
      <c r="A28" s="49" t="s">
        <v>95</v>
      </c>
      <c r="B28" s="52">
        <v>0</v>
      </c>
      <c r="C28" s="25">
        <v>2</v>
      </c>
      <c r="D28" s="14">
        <v>1</v>
      </c>
      <c r="E28" s="25">
        <v>2</v>
      </c>
      <c r="F28" s="52">
        <v>0</v>
      </c>
      <c r="G28" s="52">
        <v>0</v>
      </c>
      <c r="H28" s="14">
        <v>1</v>
      </c>
      <c r="I28" s="47">
        <v>6</v>
      </c>
      <c r="J28" s="47">
        <v>7</v>
      </c>
      <c r="K28" s="46">
        <v>1</v>
      </c>
      <c r="L28" s="47">
        <v>404</v>
      </c>
      <c r="M28" s="12">
        <f t="shared" si="0"/>
        <v>7</v>
      </c>
    </row>
    <row r="29" spans="1:13" ht="24" customHeight="1" x14ac:dyDescent="0.25">
      <c r="A29" s="17"/>
      <c r="B29" s="12">
        <f t="shared" ref="B29:J29" si="1">SUM(B6:B28)</f>
        <v>18</v>
      </c>
      <c r="C29" s="12">
        <f t="shared" si="1"/>
        <v>53</v>
      </c>
      <c r="D29" s="12">
        <f t="shared" si="1"/>
        <v>47</v>
      </c>
      <c r="E29" s="12">
        <f t="shared" si="1"/>
        <v>40</v>
      </c>
      <c r="F29" s="12">
        <f t="shared" si="1"/>
        <v>23</v>
      </c>
      <c r="G29" s="12">
        <f t="shared" si="1"/>
        <v>59</v>
      </c>
      <c r="H29" s="12">
        <f t="shared" si="1"/>
        <v>49</v>
      </c>
      <c r="I29" s="12">
        <f t="shared" si="1"/>
        <v>289</v>
      </c>
      <c r="J29" s="12">
        <f t="shared" si="1"/>
        <v>160</v>
      </c>
      <c r="K29" s="12"/>
      <c r="L29" s="12">
        <f>SUM(L6:L28)</f>
        <v>12060</v>
      </c>
      <c r="M29" s="12">
        <f>SUM(M6:M28)</f>
        <v>160</v>
      </c>
    </row>
    <row r="30" spans="1:13" ht="24" customHeight="1" x14ac:dyDescent="0.35">
      <c r="A30" s="18" t="s">
        <v>71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</row>
    <row r="31" spans="1:13" ht="24" customHeight="1" x14ac:dyDescent="0.25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24" customHeight="1" x14ac:dyDescent="0.25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24" customHeight="1" x14ac:dyDescent="0.25">
      <c r="A34" s="17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24" customHeight="1" x14ac:dyDescent="0.25">
      <c r="A35" s="17"/>
      <c r="B35" s="20"/>
      <c r="C35" s="20"/>
      <c r="D35" s="20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24" customHeight="1" x14ac:dyDescent="0.25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 ht="16.5" customHeight="1" x14ac:dyDescent="0.25">
      <c r="A37" s="22"/>
      <c r="B37" s="23"/>
      <c r="C37" s="23"/>
      <c r="D37" s="23"/>
      <c r="E37" s="23"/>
      <c r="F37" s="24" t="s">
        <v>24</v>
      </c>
      <c r="G37" s="24"/>
      <c r="H37" s="24"/>
      <c r="I37" s="24"/>
      <c r="J37" s="24"/>
      <c r="K37" s="24"/>
      <c r="L37" s="23"/>
      <c r="M37" s="23"/>
    </row>
    <row r="38" spans="1:14" ht="12.75" customHeight="1" x14ac:dyDescent="0.2"/>
    <row r="39" spans="1:14" ht="12.75" customHeight="1" x14ac:dyDescent="0.2"/>
    <row r="40" spans="1:14" ht="12.75" customHeight="1" x14ac:dyDescent="0.2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</row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</sheetData>
  <sortState ref="A6:M28">
    <sortCondition descending="1" ref="I6:I28"/>
    <sortCondition descending="1" ref="L6:L28"/>
    <sortCondition ref="A6:A28"/>
  </sortState>
  <mergeCells count="2">
    <mergeCell ref="A2:M2"/>
    <mergeCell ref="B40:N40"/>
  </mergeCells>
  <pageMargins left="0.7" right="0.7" top="0.75" bottom="0.75" header="0" footer="0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4"/>
  <sheetViews>
    <sheetView showGridLines="0" topLeftCell="A2" zoomScale="55" zoomScaleNormal="55" workbookViewId="0">
      <selection activeCell="H14" sqref="H14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112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63" t="s">
        <v>98</v>
      </c>
      <c r="B6" s="65">
        <v>3</v>
      </c>
      <c r="C6" s="65">
        <v>3</v>
      </c>
      <c r="D6" s="65">
        <v>3</v>
      </c>
      <c r="E6" s="65">
        <v>3</v>
      </c>
      <c r="F6" s="65">
        <v>3</v>
      </c>
      <c r="G6" s="65">
        <v>3</v>
      </c>
      <c r="H6" s="65">
        <v>3</v>
      </c>
      <c r="I6" s="71">
        <v>21</v>
      </c>
      <c r="J6" s="47">
        <v>7</v>
      </c>
      <c r="K6" s="46">
        <v>1</v>
      </c>
      <c r="L6" s="71">
        <v>700</v>
      </c>
      <c r="M6" s="12">
        <f t="shared" ref="M6:M16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25">
      <c r="A7" s="101" t="s">
        <v>87</v>
      </c>
      <c r="B7" s="102">
        <v>3</v>
      </c>
      <c r="C7" s="102">
        <v>3</v>
      </c>
      <c r="D7" s="102">
        <v>3</v>
      </c>
      <c r="E7" s="102">
        <v>3</v>
      </c>
      <c r="F7" s="25">
        <v>2</v>
      </c>
      <c r="G7" s="102">
        <v>3</v>
      </c>
      <c r="H7" s="102">
        <v>3</v>
      </c>
      <c r="I7" s="104">
        <f>SUM(B7:H7)</f>
        <v>20</v>
      </c>
      <c r="J7" s="47">
        <v>7</v>
      </c>
      <c r="K7" s="46">
        <v>1</v>
      </c>
      <c r="L7" s="105">
        <v>654</v>
      </c>
      <c r="M7" s="12">
        <f t="shared" si="0"/>
        <v>7</v>
      </c>
    </row>
    <row r="8" spans="1:13" ht="24" customHeight="1" x14ac:dyDescent="0.25">
      <c r="A8" s="101" t="s">
        <v>85</v>
      </c>
      <c r="B8" s="102">
        <v>3</v>
      </c>
      <c r="C8" s="102">
        <v>3</v>
      </c>
      <c r="D8" s="102">
        <v>3</v>
      </c>
      <c r="E8" s="102">
        <v>3</v>
      </c>
      <c r="F8" s="14">
        <v>1</v>
      </c>
      <c r="G8" s="102">
        <v>3</v>
      </c>
      <c r="H8" s="102">
        <v>3</v>
      </c>
      <c r="I8" s="104">
        <f>SUM(B8:H8)</f>
        <v>19</v>
      </c>
      <c r="J8" s="47">
        <v>7</v>
      </c>
      <c r="K8" s="46">
        <v>1</v>
      </c>
      <c r="L8" s="105">
        <v>644</v>
      </c>
      <c r="M8" s="12">
        <f t="shared" si="0"/>
        <v>7</v>
      </c>
    </row>
    <row r="9" spans="1:13" ht="24" customHeight="1" x14ac:dyDescent="0.35">
      <c r="A9" s="49" t="s">
        <v>91</v>
      </c>
      <c r="B9" s="25">
        <v>2</v>
      </c>
      <c r="C9" s="50">
        <v>3</v>
      </c>
      <c r="D9" s="50">
        <v>3</v>
      </c>
      <c r="E9" s="50">
        <v>3</v>
      </c>
      <c r="F9" s="50">
        <v>3</v>
      </c>
      <c r="G9" s="25">
        <v>2</v>
      </c>
      <c r="H9" s="50">
        <v>3</v>
      </c>
      <c r="I9" s="47">
        <v>19</v>
      </c>
      <c r="J9" s="47">
        <v>7</v>
      </c>
      <c r="K9" s="46">
        <v>1</v>
      </c>
      <c r="L9" s="47">
        <v>643</v>
      </c>
      <c r="M9" s="12">
        <f t="shared" si="0"/>
        <v>7</v>
      </c>
    </row>
    <row r="10" spans="1:13" ht="24" customHeight="1" x14ac:dyDescent="0.25">
      <c r="A10" s="100" t="s">
        <v>76</v>
      </c>
      <c r="B10" s="95">
        <v>3</v>
      </c>
      <c r="C10" s="25">
        <v>2</v>
      </c>
      <c r="D10" s="95">
        <v>3</v>
      </c>
      <c r="E10" s="95">
        <v>3</v>
      </c>
      <c r="F10" s="95">
        <v>3</v>
      </c>
      <c r="G10" s="95">
        <v>3</v>
      </c>
      <c r="H10" s="25">
        <v>2</v>
      </c>
      <c r="I10" s="96">
        <f>SUM(B10:H10)</f>
        <v>19</v>
      </c>
      <c r="J10" s="47">
        <v>7</v>
      </c>
      <c r="K10" s="46">
        <v>1</v>
      </c>
      <c r="L10" s="73">
        <v>631</v>
      </c>
      <c r="M10" s="12">
        <f t="shared" si="0"/>
        <v>7</v>
      </c>
    </row>
    <row r="11" spans="1:13" ht="24" customHeight="1" x14ac:dyDescent="0.35">
      <c r="A11" s="64" t="s">
        <v>86</v>
      </c>
      <c r="B11" s="66">
        <v>3</v>
      </c>
      <c r="C11" s="66">
        <v>3</v>
      </c>
      <c r="D11" s="103">
        <v>0</v>
      </c>
      <c r="E11" s="66">
        <v>3</v>
      </c>
      <c r="F11" s="66">
        <v>3</v>
      </c>
      <c r="G11" s="66">
        <v>3</v>
      </c>
      <c r="H11" s="66">
        <v>3</v>
      </c>
      <c r="I11" s="73">
        <v>18</v>
      </c>
      <c r="J11" s="47">
        <v>7</v>
      </c>
      <c r="K11" s="46">
        <v>1</v>
      </c>
      <c r="L11" s="73">
        <v>634</v>
      </c>
      <c r="M11" s="12">
        <f t="shared" si="0"/>
        <v>7</v>
      </c>
    </row>
    <row r="12" spans="1:13" ht="24" customHeight="1" x14ac:dyDescent="0.25">
      <c r="A12" s="94" t="s">
        <v>90</v>
      </c>
      <c r="B12" s="95">
        <v>3</v>
      </c>
      <c r="C12" s="95">
        <v>3</v>
      </c>
      <c r="D12" s="95">
        <v>3</v>
      </c>
      <c r="E12" s="95">
        <v>3</v>
      </c>
      <c r="F12" s="98">
        <v>0</v>
      </c>
      <c r="G12" s="95">
        <v>3</v>
      </c>
      <c r="H12" s="95">
        <v>3</v>
      </c>
      <c r="I12" s="96">
        <f>SUM(B12:H12)</f>
        <v>18</v>
      </c>
      <c r="J12" s="47">
        <v>7</v>
      </c>
      <c r="K12" s="46">
        <v>1</v>
      </c>
      <c r="L12" s="97">
        <v>630</v>
      </c>
      <c r="M12" s="12">
        <f t="shared" si="0"/>
        <v>7</v>
      </c>
    </row>
    <row r="13" spans="1:13" ht="24" customHeight="1" x14ac:dyDescent="0.25">
      <c r="A13" s="94" t="s">
        <v>93</v>
      </c>
      <c r="B13" s="95">
        <v>3</v>
      </c>
      <c r="C13" s="95">
        <v>3</v>
      </c>
      <c r="D13" s="95">
        <v>3</v>
      </c>
      <c r="E13" s="95">
        <v>3</v>
      </c>
      <c r="F13" s="98">
        <v>0</v>
      </c>
      <c r="G13" s="95">
        <v>3</v>
      </c>
      <c r="H13" s="95">
        <v>3</v>
      </c>
      <c r="I13" s="96">
        <f>SUM(B13:H13)</f>
        <v>18</v>
      </c>
      <c r="J13" s="47">
        <v>7</v>
      </c>
      <c r="K13" s="46">
        <v>1</v>
      </c>
      <c r="L13" s="97">
        <v>622</v>
      </c>
      <c r="M13" s="12">
        <f t="shared" si="0"/>
        <v>7</v>
      </c>
    </row>
    <row r="14" spans="1:13" ht="24" customHeight="1" x14ac:dyDescent="0.35">
      <c r="A14" s="64" t="s">
        <v>89</v>
      </c>
      <c r="B14" s="66">
        <v>3</v>
      </c>
      <c r="C14" s="14">
        <v>1</v>
      </c>
      <c r="D14" s="66">
        <v>3</v>
      </c>
      <c r="E14" s="66">
        <v>3</v>
      </c>
      <c r="F14" s="66">
        <v>3</v>
      </c>
      <c r="G14" s="25">
        <v>2</v>
      </c>
      <c r="H14" s="14">
        <v>1</v>
      </c>
      <c r="I14" s="73">
        <v>16</v>
      </c>
      <c r="J14" s="47">
        <v>7</v>
      </c>
      <c r="K14" s="46">
        <v>1</v>
      </c>
      <c r="L14" s="73">
        <v>642</v>
      </c>
      <c r="M14" s="12">
        <f t="shared" si="0"/>
        <v>7</v>
      </c>
    </row>
    <row r="15" spans="1:13" ht="24" customHeight="1" x14ac:dyDescent="0.35">
      <c r="A15" s="59" t="s">
        <v>99</v>
      </c>
      <c r="B15" s="60">
        <v>3</v>
      </c>
      <c r="C15" s="14">
        <v>1</v>
      </c>
      <c r="D15" s="60">
        <v>3</v>
      </c>
      <c r="E15" s="60">
        <v>3</v>
      </c>
      <c r="F15" s="60">
        <v>3</v>
      </c>
      <c r="G15" s="99">
        <v>0</v>
      </c>
      <c r="H15" s="60">
        <v>3</v>
      </c>
      <c r="I15" s="61">
        <v>16</v>
      </c>
      <c r="J15" s="47">
        <v>7</v>
      </c>
      <c r="K15" s="46">
        <v>1</v>
      </c>
      <c r="L15" s="61">
        <v>546</v>
      </c>
      <c r="M15" s="12">
        <f t="shared" si="0"/>
        <v>7</v>
      </c>
    </row>
    <row r="16" spans="1:13" ht="24" customHeight="1" x14ac:dyDescent="0.35">
      <c r="A16" s="64" t="s">
        <v>92</v>
      </c>
      <c r="B16" s="14">
        <v>1</v>
      </c>
      <c r="C16" s="25">
        <v>2</v>
      </c>
      <c r="D16" s="66">
        <v>3</v>
      </c>
      <c r="E16" s="66">
        <v>3</v>
      </c>
      <c r="F16" s="66">
        <v>3</v>
      </c>
      <c r="G16" s="14">
        <v>1</v>
      </c>
      <c r="H16" s="25">
        <v>2</v>
      </c>
      <c r="I16" s="73">
        <v>15</v>
      </c>
      <c r="J16" s="47">
        <v>7</v>
      </c>
      <c r="K16" s="46">
        <v>1</v>
      </c>
      <c r="L16" s="47">
        <v>597</v>
      </c>
      <c r="M16" s="12">
        <f t="shared" si="0"/>
        <v>7</v>
      </c>
    </row>
    <row r="17" spans="1:14" ht="24" customHeight="1" x14ac:dyDescent="0.25">
      <c r="A17" s="17"/>
      <c r="B17" s="12">
        <f t="shared" ref="B17:J17" si="1">SUM(B6:B16)</f>
        <v>30</v>
      </c>
      <c r="C17" s="12">
        <f t="shared" si="1"/>
        <v>27</v>
      </c>
      <c r="D17" s="12">
        <f t="shared" si="1"/>
        <v>30</v>
      </c>
      <c r="E17" s="12">
        <f t="shared" si="1"/>
        <v>33</v>
      </c>
      <c r="F17" s="12">
        <f t="shared" si="1"/>
        <v>24</v>
      </c>
      <c r="G17" s="12">
        <f t="shared" si="1"/>
        <v>26</v>
      </c>
      <c r="H17" s="12">
        <f t="shared" si="1"/>
        <v>29</v>
      </c>
      <c r="I17" s="12">
        <f t="shared" si="1"/>
        <v>199</v>
      </c>
      <c r="J17" s="12">
        <f t="shared" si="1"/>
        <v>77</v>
      </c>
      <c r="K17" s="12"/>
      <c r="L17" s="12">
        <f>SUM(L6:L16)</f>
        <v>6943</v>
      </c>
      <c r="M17" s="12">
        <f>SUM(M6:M16)</f>
        <v>77</v>
      </c>
    </row>
    <row r="18" spans="1:14" ht="24" customHeight="1" x14ac:dyDescent="0.35">
      <c r="A18" s="18" t="s">
        <v>117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  <c r="M18" s="20"/>
    </row>
    <row r="19" spans="1:14" ht="24" customHeight="1" x14ac:dyDescent="0.25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ht="24" customHeight="1" x14ac:dyDescent="0.25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24" customHeight="1" x14ac:dyDescent="0.25">
      <c r="A21" s="1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4" ht="24" customHeight="1" x14ac:dyDescent="0.25">
      <c r="A22" s="17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4" ht="24" customHeight="1" x14ac:dyDescent="0.25">
      <c r="A23" s="17"/>
      <c r="B23" s="20"/>
      <c r="C23" s="20"/>
      <c r="D23" s="20"/>
      <c r="E23" s="21"/>
      <c r="F23" s="21"/>
      <c r="G23" s="21"/>
      <c r="H23" s="21"/>
      <c r="I23" s="21"/>
      <c r="J23" s="21"/>
      <c r="K23" s="21"/>
      <c r="L23" s="21"/>
      <c r="M23" s="21"/>
    </row>
    <row r="24" spans="1:14" ht="24" customHeight="1" x14ac:dyDescent="0.25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4" ht="16.5" customHeight="1" x14ac:dyDescent="0.25">
      <c r="A25" s="22"/>
      <c r="B25" s="23"/>
      <c r="C25" s="23"/>
      <c r="D25" s="23"/>
      <c r="E25" s="23"/>
      <c r="F25" s="24" t="s">
        <v>24</v>
      </c>
      <c r="G25" s="24"/>
      <c r="H25" s="24"/>
      <c r="I25" s="24"/>
      <c r="J25" s="24"/>
      <c r="K25" s="24"/>
      <c r="L25" s="23"/>
      <c r="M25" s="23"/>
    </row>
    <row r="26" spans="1:14" ht="12.75" customHeight="1" x14ac:dyDescent="0.2"/>
    <row r="27" spans="1:14" ht="12.75" customHeight="1" x14ac:dyDescent="0.2"/>
    <row r="28" spans="1:14" ht="12.75" customHeight="1" x14ac:dyDescent="0.2"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</row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</sheetData>
  <sortState ref="A6:M16">
    <sortCondition descending="1" ref="I6:I16"/>
    <sortCondition descending="1" ref="L6:L16"/>
    <sortCondition ref="A6:A16"/>
  </sortState>
  <mergeCells count="2">
    <mergeCell ref="A2:M2"/>
    <mergeCell ref="B28:N28"/>
  </mergeCells>
  <pageMargins left="0.7" right="0.7" top="0.75" bottom="0.75" header="0" footer="0"/>
  <pageSetup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2"/>
  <sheetViews>
    <sheetView showGridLines="0" topLeftCell="A2" zoomScale="55" zoomScaleNormal="55" workbookViewId="0">
      <selection activeCell="A17" sqref="A1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114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79" t="s">
        <v>86</v>
      </c>
      <c r="B6" s="44">
        <v>3</v>
      </c>
      <c r="C6" s="44">
        <v>3</v>
      </c>
      <c r="D6" s="44">
        <v>3</v>
      </c>
      <c r="E6" s="44">
        <v>3</v>
      </c>
      <c r="F6" s="44">
        <v>3</v>
      </c>
      <c r="G6" s="44">
        <v>3</v>
      </c>
      <c r="H6" s="44">
        <v>3</v>
      </c>
      <c r="I6" s="31">
        <f>SUM(B6:H6)</f>
        <v>21</v>
      </c>
      <c r="J6" s="47">
        <v>7</v>
      </c>
      <c r="K6" s="32">
        <v>1</v>
      </c>
      <c r="L6" s="31">
        <v>700</v>
      </c>
      <c r="M6" s="12">
        <f t="shared" ref="M6:M13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25">
      <c r="A7" s="101" t="s">
        <v>76</v>
      </c>
      <c r="B7" s="102">
        <v>3</v>
      </c>
      <c r="C7" s="102">
        <v>3</v>
      </c>
      <c r="D7" s="25">
        <v>2</v>
      </c>
      <c r="E7" s="102">
        <v>3</v>
      </c>
      <c r="F7" s="102">
        <v>3</v>
      </c>
      <c r="G7" s="102">
        <v>3</v>
      </c>
      <c r="H7" s="102">
        <v>3</v>
      </c>
      <c r="I7" s="104">
        <v>20</v>
      </c>
      <c r="J7" s="47">
        <v>7</v>
      </c>
      <c r="K7" s="32">
        <v>1</v>
      </c>
      <c r="L7" s="105">
        <v>682</v>
      </c>
      <c r="M7" s="12">
        <f t="shared" si="0"/>
        <v>7</v>
      </c>
    </row>
    <row r="8" spans="1:13" ht="24" customHeight="1" x14ac:dyDescent="0.35">
      <c r="A8" s="79" t="s">
        <v>89</v>
      </c>
      <c r="B8" s="44">
        <v>3</v>
      </c>
      <c r="C8" s="44">
        <v>3</v>
      </c>
      <c r="D8" s="44">
        <v>3</v>
      </c>
      <c r="E8" s="44">
        <v>3</v>
      </c>
      <c r="F8" s="44">
        <v>3</v>
      </c>
      <c r="G8" s="25">
        <v>2</v>
      </c>
      <c r="H8" s="44">
        <v>3</v>
      </c>
      <c r="I8" s="31">
        <f>SUM(B8:H8)</f>
        <v>20</v>
      </c>
      <c r="J8" s="47">
        <v>7</v>
      </c>
      <c r="K8" s="32">
        <v>1</v>
      </c>
      <c r="L8" s="31">
        <v>668</v>
      </c>
      <c r="M8" s="12">
        <f t="shared" si="0"/>
        <v>7</v>
      </c>
    </row>
    <row r="9" spans="1:13" ht="24" customHeight="1" x14ac:dyDescent="0.35">
      <c r="A9" s="63" t="s">
        <v>98</v>
      </c>
      <c r="B9" s="65">
        <v>3</v>
      </c>
      <c r="C9" s="65">
        <v>3</v>
      </c>
      <c r="D9" s="65">
        <v>3</v>
      </c>
      <c r="E9" s="65">
        <v>3</v>
      </c>
      <c r="F9" s="65">
        <v>3</v>
      </c>
      <c r="G9" s="65">
        <v>3</v>
      </c>
      <c r="H9" s="25">
        <v>2</v>
      </c>
      <c r="I9" s="71">
        <f>SUM(B9:H9)</f>
        <v>20</v>
      </c>
      <c r="J9" s="47">
        <v>7</v>
      </c>
      <c r="K9" s="32">
        <v>1</v>
      </c>
      <c r="L9" s="71">
        <v>661</v>
      </c>
      <c r="M9" s="12">
        <f t="shared" si="0"/>
        <v>7</v>
      </c>
    </row>
    <row r="10" spans="1:13" ht="24" customHeight="1" x14ac:dyDescent="0.35">
      <c r="A10" s="106" t="s">
        <v>91</v>
      </c>
      <c r="B10" s="76">
        <v>3</v>
      </c>
      <c r="C10" s="70">
        <v>2</v>
      </c>
      <c r="D10" s="76">
        <v>3</v>
      </c>
      <c r="E10" s="76">
        <v>3</v>
      </c>
      <c r="F10" s="76">
        <v>3</v>
      </c>
      <c r="G10" s="70">
        <v>2</v>
      </c>
      <c r="H10" s="44">
        <v>3</v>
      </c>
      <c r="I10" s="107">
        <f>SUM(B10:H10)</f>
        <v>19</v>
      </c>
      <c r="J10" s="47">
        <v>7</v>
      </c>
      <c r="K10" s="32">
        <v>1</v>
      </c>
      <c r="L10" s="107">
        <v>660</v>
      </c>
      <c r="M10" s="12">
        <f t="shared" si="0"/>
        <v>7</v>
      </c>
    </row>
    <row r="11" spans="1:13" ht="24" customHeight="1" x14ac:dyDescent="0.35">
      <c r="A11" s="59" t="s">
        <v>99</v>
      </c>
      <c r="B11" s="60">
        <v>3</v>
      </c>
      <c r="C11" s="60">
        <v>3</v>
      </c>
      <c r="D11" s="60">
        <v>3</v>
      </c>
      <c r="E11" s="60">
        <v>3</v>
      </c>
      <c r="F11" s="25">
        <v>2</v>
      </c>
      <c r="G11" s="25">
        <v>2</v>
      </c>
      <c r="H11" s="60">
        <v>3</v>
      </c>
      <c r="I11" s="61">
        <f>SUM(B11:H11)</f>
        <v>19</v>
      </c>
      <c r="J11" s="47">
        <v>7</v>
      </c>
      <c r="K11" s="32">
        <v>1</v>
      </c>
      <c r="L11" s="61">
        <v>655</v>
      </c>
      <c r="M11" s="12">
        <f t="shared" si="0"/>
        <v>7</v>
      </c>
    </row>
    <row r="12" spans="1:13" ht="24" customHeight="1" x14ac:dyDescent="0.35">
      <c r="A12" s="106" t="s">
        <v>92</v>
      </c>
      <c r="B12" s="76">
        <v>3</v>
      </c>
      <c r="C12" s="70">
        <v>2</v>
      </c>
      <c r="D12" s="76">
        <v>3</v>
      </c>
      <c r="E12" s="76">
        <v>3</v>
      </c>
      <c r="F12" s="76">
        <v>3</v>
      </c>
      <c r="G12" s="70">
        <v>2</v>
      </c>
      <c r="H12" s="76">
        <v>3</v>
      </c>
      <c r="I12" s="107">
        <f>SUM(B12:H12)</f>
        <v>19</v>
      </c>
      <c r="J12" s="73">
        <v>7</v>
      </c>
      <c r="K12" s="32">
        <v>1</v>
      </c>
      <c r="L12" s="107">
        <v>621</v>
      </c>
      <c r="M12" s="12">
        <f t="shared" si="0"/>
        <v>7</v>
      </c>
    </row>
    <row r="13" spans="1:13" ht="24" customHeight="1" x14ac:dyDescent="0.25">
      <c r="A13" s="94" t="s">
        <v>75</v>
      </c>
      <c r="B13" s="95">
        <v>3</v>
      </c>
      <c r="C13" s="95">
        <v>3</v>
      </c>
      <c r="D13" s="25">
        <v>2</v>
      </c>
      <c r="E13" s="95">
        <v>3</v>
      </c>
      <c r="F13" s="70">
        <v>2</v>
      </c>
      <c r="G13" s="95">
        <v>3</v>
      </c>
      <c r="H13" s="70">
        <v>2</v>
      </c>
      <c r="I13" s="96">
        <v>18</v>
      </c>
      <c r="J13" s="47">
        <v>7</v>
      </c>
      <c r="K13" s="32">
        <v>1</v>
      </c>
      <c r="L13" s="97">
        <v>607</v>
      </c>
      <c r="M13" s="12">
        <f t="shared" si="0"/>
        <v>7</v>
      </c>
    </row>
    <row r="14" spans="1:13" ht="24" customHeight="1" x14ac:dyDescent="0.25">
      <c r="A14" s="94" t="s">
        <v>88</v>
      </c>
      <c r="B14" s="115" t="s">
        <v>16</v>
      </c>
      <c r="C14" s="115" t="s">
        <v>16</v>
      </c>
      <c r="D14" s="116" t="s">
        <v>16</v>
      </c>
      <c r="E14" s="115" t="s">
        <v>16</v>
      </c>
      <c r="F14" s="102">
        <v>3</v>
      </c>
      <c r="G14" s="98">
        <v>0</v>
      </c>
      <c r="H14" s="117">
        <v>0</v>
      </c>
      <c r="I14" s="96">
        <f>SUM(B14:H14)</f>
        <v>3</v>
      </c>
      <c r="J14" s="118">
        <v>7</v>
      </c>
      <c r="K14" s="32">
        <v>1</v>
      </c>
      <c r="L14" s="61">
        <v>163</v>
      </c>
      <c r="M14" s="12">
        <v>3</v>
      </c>
    </row>
    <row r="15" spans="1:13" ht="24" customHeight="1" x14ac:dyDescent="0.25">
      <c r="A15" s="17"/>
      <c r="B15" s="12">
        <f t="shared" ref="B15:J15" si="1">SUM(B6:B14)</f>
        <v>24</v>
      </c>
      <c r="C15" s="12">
        <f t="shared" si="1"/>
        <v>22</v>
      </c>
      <c r="D15" s="12">
        <f t="shared" si="1"/>
        <v>22</v>
      </c>
      <c r="E15" s="12">
        <f t="shared" si="1"/>
        <v>24</v>
      </c>
      <c r="F15" s="12">
        <f t="shared" si="1"/>
        <v>25</v>
      </c>
      <c r="G15" s="12">
        <f t="shared" si="1"/>
        <v>20</v>
      </c>
      <c r="H15" s="12">
        <f t="shared" si="1"/>
        <v>22</v>
      </c>
      <c r="I15" s="12">
        <f t="shared" si="1"/>
        <v>159</v>
      </c>
      <c r="J15" s="12">
        <f t="shared" si="1"/>
        <v>63</v>
      </c>
      <c r="K15" s="12"/>
      <c r="L15" s="12">
        <f>SUM(L6:L14)</f>
        <v>5417</v>
      </c>
      <c r="M15" s="12">
        <f>SUM(M6:M14)</f>
        <v>59</v>
      </c>
    </row>
    <row r="16" spans="1:13" ht="24" customHeight="1" x14ac:dyDescent="0.35">
      <c r="A16" s="18" t="s">
        <v>120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0"/>
    </row>
    <row r="17" spans="1:14" ht="24" customHeight="1" x14ac:dyDescent="0.25">
      <c r="A17" s="17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4" ht="24" customHeight="1" x14ac:dyDescent="0.25">
      <c r="A18" s="17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4" ht="24" customHeight="1" x14ac:dyDescent="0.25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ht="24" customHeight="1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4" ht="24" customHeight="1" x14ac:dyDescent="0.25">
      <c r="A21" s="17"/>
      <c r="B21" s="20"/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</row>
    <row r="22" spans="1:14" ht="24" customHeight="1" x14ac:dyDescent="0.25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16.5" customHeight="1" x14ac:dyDescent="0.25">
      <c r="A23" s="22"/>
      <c r="B23" s="23"/>
      <c r="C23" s="23"/>
      <c r="D23" s="23"/>
      <c r="E23" s="23"/>
      <c r="F23" s="24" t="s">
        <v>24</v>
      </c>
      <c r="G23" s="24"/>
      <c r="H23" s="24"/>
      <c r="I23" s="24"/>
      <c r="J23" s="24"/>
      <c r="K23" s="24"/>
      <c r="L23" s="23"/>
      <c r="M23" s="23"/>
    </row>
    <row r="24" spans="1:14" ht="12.75" customHeight="1" x14ac:dyDescent="0.2"/>
    <row r="25" spans="1:14" ht="12.75" customHeight="1" x14ac:dyDescent="0.2"/>
    <row r="26" spans="1:14" ht="12.75" customHeight="1" x14ac:dyDescent="0.2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</row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</sheetData>
  <sortState ref="A6:M14">
    <sortCondition descending="1" ref="I6:I14"/>
    <sortCondition descending="1" ref="L6:L14"/>
    <sortCondition ref="A6:A14"/>
  </sortState>
  <mergeCells count="2">
    <mergeCell ref="A2:M2"/>
    <mergeCell ref="B26:N26"/>
  </mergeCells>
  <pageMargins left="0.7" right="0.7" top="0.75" bottom="0.75" header="0" footer="0"/>
  <pageSetup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2"/>
  <sheetViews>
    <sheetView showGridLines="0" topLeftCell="A2" zoomScale="55" zoomScaleNormal="55" workbookViewId="0">
      <selection activeCell="H13" sqref="H13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115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64" t="s">
        <v>75</v>
      </c>
      <c r="B6" s="66">
        <v>3</v>
      </c>
      <c r="C6" s="70">
        <v>2</v>
      </c>
      <c r="D6" s="66">
        <v>3</v>
      </c>
      <c r="E6" s="66">
        <v>3</v>
      </c>
      <c r="F6" s="66">
        <v>3</v>
      </c>
      <c r="G6" s="66">
        <v>3</v>
      </c>
      <c r="H6" s="66">
        <v>3</v>
      </c>
      <c r="I6" s="72">
        <f>SUM(B6:H6)</f>
        <v>20</v>
      </c>
      <c r="J6" s="47">
        <v>7</v>
      </c>
      <c r="K6" s="46">
        <v>1</v>
      </c>
      <c r="L6" s="45">
        <v>683</v>
      </c>
      <c r="M6" s="12">
        <f t="shared" ref="M6:M14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64" t="s">
        <v>119</v>
      </c>
      <c r="B7" s="66">
        <v>3</v>
      </c>
      <c r="C7" s="70">
        <v>2</v>
      </c>
      <c r="D7" s="70">
        <v>2</v>
      </c>
      <c r="E7" s="66">
        <v>3</v>
      </c>
      <c r="F7" s="66">
        <v>3</v>
      </c>
      <c r="G7" s="66">
        <v>3</v>
      </c>
      <c r="H7" s="66">
        <v>3</v>
      </c>
      <c r="I7" s="72">
        <f>SUM(B7:H7)</f>
        <v>19</v>
      </c>
      <c r="J7" s="47">
        <v>7</v>
      </c>
      <c r="K7" s="46">
        <v>1</v>
      </c>
      <c r="L7" s="47">
        <v>680</v>
      </c>
      <c r="M7" s="12">
        <f t="shared" si="0"/>
        <v>7</v>
      </c>
    </row>
    <row r="8" spans="1:13" ht="24" customHeight="1" x14ac:dyDescent="0.35">
      <c r="A8" s="112" t="s">
        <v>98</v>
      </c>
      <c r="B8" s="66">
        <v>3</v>
      </c>
      <c r="C8" s="70">
        <v>2</v>
      </c>
      <c r="D8" s="25">
        <v>2</v>
      </c>
      <c r="E8" s="70">
        <v>2</v>
      </c>
      <c r="F8" s="66">
        <v>3</v>
      </c>
      <c r="G8" s="66">
        <v>3</v>
      </c>
      <c r="H8" s="66">
        <v>3</v>
      </c>
      <c r="I8" s="73">
        <v>18</v>
      </c>
      <c r="J8" s="47">
        <v>7</v>
      </c>
      <c r="K8" s="46">
        <v>1</v>
      </c>
      <c r="L8" s="47">
        <v>659</v>
      </c>
      <c r="M8" s="12">
        <f t="shared" si="0"/>
        <v>7</v>
      </c>
    </row>
    <row r="9" spans="1:13" ht="24" customHeight="1" x14ac:dyDescent="0.35">
      <c r="A9" s="108" t="s">
        <v>92</v>
      </c>
      <c r="B9" s="60">
        <v>3</v>
      </c>
      <c r="C9" s="25">
        <v>2</v>
      </c>
      <c r="D9" s="99">
        <v>0</v>
      </c>
      <c r="E9" s="60">
        <v>3</v>
      </c>
      <c r="F9" s="60">
        <v>3</v>
      </c>
      <c r="G9" s="60">
        <v>3</v>
      </c>
      <c r="H9" s="60">
        <v>3</v>
      </c>
      <c r="I9" s="109">
        <f>SUM(B9:H9)</f>
        <v>17</v>
      </c>
      <c r="J9" s="47">
        <v>7</v>
      </c>
      <c r="K9" s="46">
        <v>1</v>
      </c>
      <c r="L9" s="47">
        <v>530</v>
      </c>
      <c r="M9" s="12">
        <f t="shared" si="0"/>
        <v>7</v>
      </c>
    </row>
    <row r="10" spans="1:13" ht="24" customHeight="1" x14ac:dyDescent="0.35">
      <c r="A10" s="111" t="s">
        <v>91</v>
      </c>
      <c r="B10" s="60">
        <v>3</v>
      </c>
      <c r="C10" s="99">
        <v>0</v>
      </c>
      <c r="D10" s="70">
        <v>2</v>
      </c>
      <c r="E10" s="60">
        <v>3</v>
      </c>
      <c r="F10" s="60">
        <v>3</v>
      </c>
      <c r="G10" s="60">
        <v>3</v>
      </c>
      <c r="H10" s="60">
        <v>3</v>
      </c>
      <c r="I10" s="113">
        <f>SUM(B10:H10)</f>
        <v>17</v>
      </c>
      <c r="J10" s="47">
        <v>7</v>
      </c>
      <c r="K10" s="46">
        <v>1</v>
      </c>
      <c r="L10" s="47">
        <v>510</v>
      </c>
      <c r="M10" s="12">
        <f t="shared" si="0"/>
        <v>7</v>
      </c>
    </row>
    <row r="11" spans="1:13" ht="24" customHeight="1" x14ac:dyDescent="0.35">
      <c r="A11" s="111" t="s">
        <v>86</v>
      </c>
      <c r="B11" s="70">
        <v>2</v>
      </c>
      <c r="C11" s="70">
        <v>2</v>
      </c>
      <c r="D11" s="14">
        <v>1</v>
      </c>
      <c r="E11" s="60">
        <v>3</v>
      </c>
      <c r="F11" s="60">
        <v>3</v>
      </c>
      <c r="G11" s="70">
        <v>2</v>
      </c>
      <c r="H11" s="65">
        <v>3</v>
      </c>
      <c r="I11" s="113">
        <f>SUM(B11:H11)</f>
        <v>16</v>
      </c>
      <c r="J11" s="47">
        <v>7</v>
      </c>
      <c r="K11" s="46">
        <v>1</v>
      </c>
      <c r="L11" s="45">
        <v>586</v>
      </c>
      <c r="M11" s="12">
        <f t="shared" si="0"/>
        <v>7</v>
      </c>
    </row>
    <row r="12" spans="1:13" ht="24" customHeight="1" x14ac:dyDescent="0.35">
      <c r="A12" s="108" t="s">
        <v>89</v>
      </c>
      <c r="B12" s="60">
        <v>3</v>
      </c>
      <c r="C12" s="67">
        <v>1</v>
      </c>
      <c r="D12" s="99">
        <v>0</v>
      </c>
      <c r="E12" s="60">
        <v>3</v>
      </c>
      <c r="F12" s="60">
        <v>3</v>
      </c>
      <c r="G12" s="70">
        <v>2</v>
      </c>
      <c r="H12" s="60">
        <v>3</v>
      </c>
      <c r="I12" s="109">
        <f>SUM(B12:H12)</f>
        <v>15</v>
      </c>
      <c r="J12" s="47">
        <v>7</v>
      </c>
      <c r="K12" s="46">
        <v>1</v>
      </c>
      <c r="L12" s="61">
        <v>650</v>
      </c>
      <c r="M12" s="12">
        <f t="shared" si="0"/>
        <v>7</v>
      </c>
    </row>
    <row r="13" spans="1:13" ht="24" customHeight="1" x14ac:dyDescent="0.35">
      <c r="A13" s="110" t="s">
        <v>99</v>
      </c>
      <c r="B13" s="70">
        <v>2</v>
      </c>
      <c r="C13" s="70">
        <v>2</v>
      </c>
      <c r="D13" s="114">
        <v>0</v>
      </c>
      <c r="E13" s="66">
        <v>3</v>
      </c>
      <c r="F13" s="70">
        <v>2</v>
      </c>
      <c r="G13" s="70">
        <v>2</v>
      </c>
      <c r="H13" s="67">
        <v>1</v>
      </c>
      <c r="I13" s="73">
        <v>12</v>
      </c>
      <c r="J13" s="47">
        <v>7</v>
      </c>
      <c r="K13" s="46">
        <v>1</v>
      </c>
      <c r="L13" s="47">
        <v>469</v>
      </c>
      <c r="M13" s="12">
        <f t="shared" si="0"/>
        <v>7</v>
      </c>
    </row>
    <row r="14" spans="1:13" ht="24" customHeight="1" x14ac:dyDescent="0.35">
      <c r="A14" s="49" t="s">
        <v>88</v>
      </c>
      <c r="B14" s="55" t="s">
        <v>16</v>
      </c>
      <c r="C14" s="55" t="s">
        <v>16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45">
        <v>0</v>
      </c>
      <c r="J14" s="45">
        <v>5</v>
      </c>
      <c r="K14" s="46">
        <v>1</v>
      </c>
      <c r="L14" s="47">
        <v>210</v>
      </c>
      <c r="M14" s="12">
        <f t="shared" si="0"/>
        <v>5</v>
      </c>
    </row>
    <row r="15" spans="1:13" ht="24" customHeight="1" x14ac:dyDescent="0.25">
      <c r="A15" s="17"/>
      <c r="B15" s="12">
        <f t="shared" ref="B15:J15" si="1">SUM(B6:B14)</f>
        <v>22</v>
      </c>
      <c r="C15" s="12">
        <f t="shared" si="1"/>
        <v>13</v>
      </c>
      <c r="D15" s="12">
        <f t="shared" si="1"/>
        <v>10</v>
      </c>
      <c r="E15" s="12">
        <f t="shared" si="1"/>
        <v>23</v>
      </c>
      <c r="F15" s="12">
        <f t="shared" si="1"/>
        <v>23</v>
      </c>
      <c r="G15" s="12">
        <f t="shared" si="1"/>
        <v>21</v>
      </c>
      <c r="H15" s="12">
        <f t="shared" si="1"/>
        <v>22</v>
      </c>
      <c r="I15" s="12">
        <f t="shared" si="1"/>
        <v>134</v>
      </c>
      <c r="J15" s="12">
        <f t="shared" si="1"/>
        <v>61</v>
      </c>
      <c r="K15" s="12"/>
      <c r="L15" s="12">
        <f>SUM(L6:L14)</f>
        <v>4977</v>
      </c>
      <c r="M15" s="12">
        <f>SUM(M6:M14)</f>
        <v>61</v>
      </c>
    </row>
    <row r="16" spans="1:13" ht="24" customHeight="1" x14ac:dyDescent="0.35">
      <c r="A16" s="18" t="s">
        <v>120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0"/>
    </row>
    <row r="17" spans="1:14" ht="24" customHeight="1" x14ac:dyDescent="0.25">
      <c r="A17" s="17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4" ht="24" customHeight="1" x14ac:dyDescent="0.25">
      <c r="A18" s="17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4" ht="24" customHeight="1" x14ac:dyDescent="0.25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ht="24" customHeight="1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4" ht="24" customHeight="1" x14ac:dyDescent="0.25">
      <c r="A21" s="17"/>
      <c r="B21" s="20"/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</row>
    <row r="22" spans="1:14" ht="24" customHeight="1" x14ac:dyDescent="0.25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16.5" customHeight="1" x14ac:dyDescent="0.25">
      <c r="A23" s="22"/>
      <c r="B23" s="23"/>
      <c r="C23" s="23"/>
      <c r="D23" s="23"/>
      <c r="E23" s="23"/>
      <c r="F23" s="24" t="s">
        <v>24</v>
      </c>
      <c r="G23" s="24"/>
      <c r="H23" s="24"/>
      <c r="I23" s="24"/>
      <c r="J23" s="24"/>
      <c r="K23" s="24"/>
      <c r="L23" s="23"/>
      <c r="M23" s="23"/>
    </row>
    <row r="24" spans="1:14" ht="12.75" customHeight="1" x14ac:dyDescent="0.2"/>
    <row r="25" spans="1:14" ht="12.75" customHeight="1" x14ac:dyDescent="0.2"/>
    <row r="26" spans="1:14" ht="12.75" customHeight="1" x14ac:dyDescent="0.2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</row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</sheetData>
  <sortState ref="A6:M14">
    <sortCondition descending="1" ref="I6:I14"/>
    <sortCondition descending="1" ref="L6:L14"/>
    <sortCondition ref="A6:A14"/>
  </sortState>
  <mergeCells count="2">
    <mergeCell ref="A2:M2"/>
    <mergeCell ref="B26:N26"/>
  </mergeCells>
  <pageMargins left="0.7" right="0.7" top="0.75" bottom="0.75" header="0" footer="0"/>
  <pageSetup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1"/>
  <sheetViews>
    <sheetView showGridLines="0" topLeftCell="A2" zoomScale="55" zoomScaleNormal="55" workbookViewId="0">
      <selection activeCell="C16" sqref="C16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121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108" t="s">
        <v>98</v>
      </c>
      <c r="B6" s="60">
        <v>3</v>
      </c>
      <c r="C6" s="60">
        <v>3</v>
      </c>
      <c r="D6" s="60">
        <v>3</v>
      </c>
      <c r="E6" s="60">
        <v>3</v>
      </c>
      <c r="F6" s="70">
        <v>2</v>
      </c>
      <c r="G6" s="60">
        <v>3</v>
      </c>
      <c r="H6" s="60">
        <v>3</v>
      </c>
      <c r="I6" s="61">
        <v>20</v>
      </c>
      <c r="J6" s="61">
        <v>7</v>
      </c>
      <c r="K6" s="46">
        <v>1</v>
      </c>
      <c r="L6" s="109">
        <v>671</v>
      </c>
      <c r="M6" s="12">
        <f t="shared" ref="M6:M13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59" t="s">
        <v>76</v>
      </c>
      <c r="B7" s="70">
        <v>2</v>
      </c>
      <c r="C7" s="60">
        <v>3</v>
      </c>
      <c r="D7" s="60">
        <v>3</v>
      </c>
      <c r="E7" s="60">
        <v>3</v>
      </c>
      <c r="F7" s="60">
        <v>3</v>
      </c>
      <c r="G7" s="70">
        <v>2</v>
      </c>
      <c r="H7" s="60">
        <v>3</v>
      </c>
      <c r="I7" s="109">
        <f>SUM(B7:H7)</f>
        <v>19</v>
      </c>
      <c r="J7" s="61">
        <v>7</v>
      </c>
      <c r="K7" s="46">
        <v>1</v>
      </c>
      <c r="L7" s="109">
        <v>651</v>
      </c>
      <c r="M7" s="12">
        <f t="shared" si="0"/>
        <v>7</v>
      </c>
    </row>
    <row r="8" spans="1:13" ht="24" customHeight="1" x14ac:dyDescent="0.35">
      <c r="A8" s="108" t="s">
        <v>86</v>
      </c>
      <c r="B8" s="60">
        <v>3</v>
      </c>
      <c r="C8" s="70">
        <v>2</v>
      </c>
      <c r="D8" s="70">
        <v>2</v>
      </c>
      <c r="E8" s="60">
        <v>3</v>
      </c>
      <c r="F8" s="70">
        <v>2</v>
      </c>
      <c r="G8" s="60">
        <v>3</v>
      </c>
      <c r="H8" s="60">
        <v>3</v>
      </c>
      <c r="I8" s="109">
        <v>18</v>
      </c>
      <c r="J8" s="61">
        <v>7</v>
      </c>
      <c r="K8" s="46">
        <v>1</v>
      </c>
      <c r="L8" s="61">
        <v>653</v>
      </c>
      <c r="M8" s="12">
        <f t="shared" si="0"/>
        <v>7</v>
      </c>
    </row>
    <row r="9" spans="1:13" ht="24" customHeight="1" x14ac:dyDescent="0.35">
      <c r="A9" s="59" t="s">
        <v>75</v>
      </c>
      <c r="B9" s="67">
        <v>1</v>
      </c>
      <c r="C9" s="60">
        <v>3</v>
      </c>
      <c r="D9" s="60">
        <v>3</v>
      </c>
      <c r="E9" s="60">
        <v>3</v>
      </c>
      <c r="F9" s="60">
        <v>3</v>
      </c>
      <c r="G9" s="60">
        <v>3</v>
      </c>
      <c r="H9" s="70">
        <v>2</v>
      </c>
      <c r="I9" s="109">
        <f>SUM(B9:H9)</f>
        <v>18</v>
      </c>
      <c r="J9" s="61">
        <v>7</v>
      </c>
      <c r="K9" s="46">
        <v>1</v>
      </c>
      <c r="L9" s="109">
        <v>618</v>
      </c>
      <c r="M9" s="12">
        <f t="shared" si="0"/>
        <v>7</v>
      </c>
    </row>
    <row r="10" spans="1:13" ht="24" customHeight="1" x14ac:dyDescent="0.35">
      <c r="A10" s="108" t="s">
        <v>89</v>
      </c>
      <c r="B10" s="60">
        <v>3</v>
      </c>
      <c r="C10" s="60">
        <v>3</v>
      </c>
      <c r="D10" s="60">
        <v>3</v>
      </c>
      <c r="E10" s="60">
        <v>3</v>
      </c>
      <c r="F10" s="67">
        <v>1</v>
      </c>
      <c r="G10" s="119">
        <v>0</v>
      </c>
      <c r="H10" s="70">
        <v>2</v>
      </c>
      <c r="I10" s="109">
        <v>15</v>
      </c>
      <c r="J10" s="61">
        <v>7</v>
      </c>
      <c r="K10" s="46">
        <v>1</v>
      </c>
      <c r="L10" s="61">
        <v>627</v>
      </c>
      <c r="M10" s="12">
        <f t="shared" si="0"/>
        <v>7</v>
      </c>
    </row>
    <row r="11" spans="1:13" ht="24" customHeight="1" x14ac:dyDescent="0.35">
      <c r="A11" s="108" t="s">
        <v>92</v>
      </c>
      <c r="B11" s="60">
        <v>3</v>
      </c>
      <c r="C11" s="60">
        <v>3</v>
      </c>
      <c r="D11" s="60">
        <v>3</v>
      </c>
      <c r="E11" s="60">
        <v>3</v>
      </c>
      <c r="F11" s="119">
        <v>0</v>
      </c>
      <c r="G11" s="67">
        <v>1</v>
      </c>
      <c r="H11" s="119">
        <v>0</v>
      </c>
      <c r="I11" s="109">
        <v>13</v>
      </c>
      <c r="J11" s="61">
        <v>7</v>
      </c>
      <c r="K11" s="46">
        <v>1</v>
      </c>
      <c r="L11" s="61">
        <v>471</v>
      </c>
      <c r="M11" s="12">
        <f t="shared" si="0"/>
        <v>7</v>
      </c>
    </row>
    <row r="12" spans="1:13" ht="24" customHeight="1" x14ac:dyDescent="0.35">
      <c r="A12" s="108" t="s">
        <v>91</v>
      </c>
      <c r="B12" s="60">
        <v>3</v>
      </c>
      <c r="C12" s="60">
        <v>3</v>
      </c>
      <c r="D12" s="60">
        <v>3</v>
      </c>
      <c r="E12" s="60">
        <v>3</v>
      </c>
      <c r="F12" s="119">
        <v>0</v>
      </c>
      <c r="G12" s="119">
        <v>0</v>
      </c>
      <c r="H12" s="119">
        <v>0</v>
      </c>
      <c r="I12" s="109">
        <v>12</v>
      </c>
      <c r="J12" s="61">
        <v>7</v>
      </c>
      <c r="K12" s="46">
        <v>1</v>
      </c>
      <c r="L12" s="61">
        <v>496</v>
      </c>
      <c r="M12" s="12">
        <f t="shared" si="0"/>
        <v>7</v>
      </c>
    </row>
    <row r="13" spans="1:13" ht="24" customHeight="1" x14ac:dyDescent="0.35">
      <c r="A13" s="108" t="s">
        <v>99</v>
      </c>
      <c r="B13" s="70">
        <v>2</v>
      </c>
      <c r="C13" s="67">
        <v>1</v>
      </c>
      <c r="D13" s="70">
        <v>2</v>
      </c>
      <c r="E13" s="67">
        <v>1</v>
      </c>
      <c r="F13" s="67">
        <v>1</v>
      </c>
      <c r="G13" s="70">
        <v>2</v>
      </c>
      <c r="H13" s="67">
        <v>1</v>
      </c>
      <c r="I13" s="61">
        <v>10</v>
      </c>
      <c r="J13" s="61">
        <v>7</v>
      </c>
      <c r="K13" s="46">
        <v>1</v>
      </c>
      <c r="L13" s="109">
        <v>467</v>
      </c>
      <c r="M13" s="12">
        <f t="shared" si="0"/>
        <v>7</v>
      </c>
    </row>
    <row r="14" spans="1:13" ht="24" customHeight="1" x14ac:dyDescent="0.25">
      <c r="A14" s="17"/>
      <c r="B14" s="12">
        <f t="shared" ref="B14:J14" si="1">SUM(B6:B13)</f>
        <v>20</v>
      </c>
      <c r="C14" s="12">
        <f t="shared" si="1"/>
        <v>21</v>
      </c>
      <c r="D14" s="12">
        <f t="shared" si="1"/>
        <v>22</v>
      </c>
      <c r="E14" s="12">
        <f t="shared" si="1"/>
        <v>22</v>
      </c>
      <c r="F14" s="12">
        <f t="shared" si="1"/>
        <v>12</v>
      </c>
      <c r="G14" s="12">
        <f t="shared" si="1"/>
        <v>14</v>
      </c>
      <c r="H14" s="12">
        <f t="shared" si="1"/>
        <v>14</v>
      </c>
      <c r="I14" s="12">
        <f t="shared" si="1"/>
        <v>125</v>
      </c>
      <c r="J14" s="12">
        <f t="shared" si="1"/>
        <v>56</v>
      </c>
      <c r="K14" s="12"/>
      <c r="L14" s="12">
        <f>SUM(L6:L13)</f>
        <v>4654</v>
      </c>
      <c r="M14" s="12">
        <f>SUM(M6:M13)</f>
        <v>56</v>
      </c>
    </row>
    <row r="15" spans="1:13" ht="24" customHeight="1" x14ac:dyDescent="0.35">
      <c r="A15" s="18" t="s">
        <v>118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13" ht="24" customHeight="1" x14ac:dyDescent="0.25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4" ht="24" customHeight="1" x14ac:dyDescent="0.25">
      <c r="A17" s="17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4" ht="24" customHeight="1" x14ac:dyDescent="0.25">
      <c r="A18" s="17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4" ht="24" customHeight="1" x14ac:dyDescent="0.25">
      <c r="A19" s="1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4" ht="24" customHeight="1" x14ac:dyDescent="0.25">
      <c r="A20" s="17"/>
      <c r="B20" s="20"/>
      <c r="C20" s="20"/>
      <c r="D20" s="20"/>
      <c r="E20" s="21"/>
      <c r="F20" s="21"/>
      <c r="G20" s="21"/>
      <c r="H20" s="21"/>
      <c r="I20" s="21"/>
      <c r="J20" s="21"/>
      <c r="K20" s="21"/>
      <c r="L20" s="21"/>
      <c r="M20" s="21"/>
    </row>
    <row r="21" spans="1:14" ht="24" customHeight="1" x14ac:dyDescent="0.25">
      <c r="A21" s="1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4" ht="16.5" customHeight="1" x14ac:dyDescent="0.25">
      <c r="A22" s="22"/>
      <c r="B22" s="23"/>
      <c r="C22" s="23"/>
      <c r="D22" s="23"/>
      <c r="E22" s="23"/>
      <c r="F22" s="24" t="s">
        <v>24</v>
      </c>
      <c r="G22" s="24"/>
      <c r="H22" s="24"/>
      <c r="I22" s="24"/>
      <c r="J22" s="24"/>
      <c r="K22" s="24"/>
      <c r="L22" s="23"/>
      <c r="M22" s="23"/>
    </row>
    <row r="23" spans="1:14" ht="12.75" customHeight="1" x14ac:dyDescent="0.2"/>
    <row r="24" spans="1:14" ht="12.75" customHeight="1" x14ac:dyDescent="0.2"/>
    <row r="25" spans="1:14" ht="12.75" customHeight="1" x14ac:dyDescent="0.2"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</row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</sheetData>
  <sortState ref="A6:M13">
    <sortCondition descending="1" ref="I6:I13"/>
    <sortCondition descending="1" ref="L6:L13"/>
    <sortCondition ref="A6:A13"/>
  </sortState>
  <mergeCells count="2">
    <mergeCell ref="A2:M2"/>
    <mergeCell ref="B25:N25"/>
  </mergeCells>
  <pageMargins left="0.7" right="0.7" top="0.75" bottom="0.75" header="0" footer="0"/>
  <pageSetup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N70"/>
  <sheetViews>
    <sheetView showGridLines="0" topLeftCell="A2" zoomScale="55" zoomScaleNormal="55" workbookViewId="0">
      <selection activeCell="E17" sqref="E17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13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thickBot="1" x14ac:dyDescent="0.45">
      <c r="A2" s="170" t="s">
        <v>122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9.5" customHeight="1" x14ac:dyDescent="0.2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customHeight="1" x14ac:dyDescent="0.35">
      <c r="A6" s="108" t="s">
        <v>91</v>
      </c>
      <c r="B6" s="60">
        <v>3</v>
      </c>
      <c r="C6" s="60">
        <v>3</v>
      </c>
      <c r="D6" s="60">
        <v>3</v>
      </c>
      <c r="E6" s="60">
        <v>3</v>
      </c>
      <c r="F6" s="60">
        <v>3</v>
      </c>
      <c r="G6" s="60">
        <v>3</v>
      </c>
      <c r="H6" s="60">
        <v>3</v>
      </c>
      <c r="I6" s="109">
        <v>21</v>
      </c>
      <c r="J6" s="109">
        <v>7</v>
      </c>
      <c r="K6" s="46">
        <v>1</v>
      </c>
      <c r="L6" s="109">
        <v>700</v>
      </c>
      <c r="M6" s="12">
        <f t="shared" ref="M6:M12" si="0">IF(ISBLANK(B6),0,IF((B6)="NA",0,IF((B6)="Not Used",-10,IF((B6)=1,1,IF((B6)=2,1,IF((B6)=3,1,IF((B6)=0,1,)))))+IF(ISBLANK(C6),0,IF((C6)="NA",0,IF((C6)="Not Used",-10,IF((C6)=1,1,IF((C6)=2,1,IF((C6)=3,1,IF((C6)=0,1,))))))+IF(ISBLANK(D6),0,IF((D6)="NA",0,IF((D6)="Not Used",-10,IF((D6)=1,1,IF((D6)=2,1,IF((D6)=3,1,IF((D6)=0,1,))))))+IF(ISBLANK(E6),0,IF((E6)="NA",0,IF((E6)="Not Used",-10,IF((E6)=1,1,IF((E6)=2,1,IF((E6)=3,1,IF((E6)=0,1,))))))+IF(ISBLANK(F6),0,IF((F6)="NA",0,IF((F6)="Not Used",-10,IF((F6)=1,1,IF((F6)=2,1,IF((F6)=3,1,IF((F6)=0,1,))))))+IF(ISBLANK(G6),0,IF((G6)="NA",0,IF((G6)="Not Used",-10,IF((G6)=1,1,IF((G6)=2,1,IF((G6)=3,1,IF((G6)=0,1,))))))+IF(ISBLANK(H6),0,IF((H6)="NA",0,IF((H6)="Not Used",-10,IF((H6)=1,1,IF((H6)=2,1,IF((H6)=3,1,IF((H6)=0,1,))))))))))))))</f>
        <v>7</v>
      </c>
    </row>
    <row r="7" spans="1:13" ht="24" customHeight="1" x14ac:dyDescent="0.35">
      <c r="A7" s="108" t="s">
        <v>86</v>
      </c>
      <c r="B7" s="60">
        <v>3</v>
      </c>
      <c r="C7" s="60">
        <v>3</v>
      </c>
      <c r="D7" s="60">
        <v>3</v>
      </c>
      <c r="E7" s="60">
        <v>3</v>
      </c>
      <c r="F7" s="60">
        <v>3</v>
      </c>
      <c r="G7" s="60">
        <v>3</v>
      </c>
      <c r="H7" s="60">
        <v>3</v>
      </c>
      <c r="I7" s="109">
        <v>21</v>
      </c>
      <c r="J7" s="109">
        <v>7</v>
      </c>
      <c r="K7" s="46">
        <v>1</v>
      </c>
      <c r="L7" s="109">
        <v>700</v>
      </c>
      <c r="M7" s="12">
        <f t="shared" si="0"/>
        <v>7</v>
      </c>
    </row>
    <row r="8" spans="1:13" ht="24" customHeight="1" x14ac:dyDescent="0.35">
      <c r="A8" s="108" t="s">
        <v>89</v>
      </c>
      <c r="B8" s="60">
        <v>3</v>
      </c>
      <c r="C8" s="62">
        <v>2</v>
      </c>
      <c r="D8" s="60">
        <v>3</v>
      </c>
      <c r="E8" s="60">
        <v>3</v>
      </c>
      <c r="F8" s="60">
        <v>3</v>
      </c>
      <c r="G8" s="60">
        <v>3</v>
      </c>
      <c r="H8" s="60">
        <v>3</v>
      </c>
      <c r="I8" s="109">
        <v>20</v>
      </c>
      <c r="J8" s="109">
        <v>7</v>
      </c>
      <c r="K8" s="46">
        <v>1</v>
      </c>
      <c r="L8" s="109">
        <v>677</v>
      </c>
      <c r="M8" s="12">
        <f t="shared" si="0"/>
        <v>7</v>
      </c>
    </row>
    <row r="9" spans="1:13" ht="24" customHeight="1" x14ac:dyDescent="0.35">
      <c r="A9" s="108" t="s">
        <v>75</v>
      </c>
      <c r="B9" s="60">
        <v>3</v>
      </c>
      <c r="C9" s="60">
        <v>3</v>
      </c>
      <c r="D9" s="60">
        <v>3</v>
      </c>
      <c r="E9" s="60">
        <v>3</v>
      </c>
      <c r="F9" s="60">
        <v>3</v>
      </c>
      <c r="G9" s="60">
        <v>3</v>
      </c>
      <c r="H9" s="62">
        <v>2</v>
      </c>
      <c r="I9" s="109">
        <f>SUM(B9:H9)</f>
        <v>20</v>
      </c>
      <c r="J9" s="109">
        <v>7</v>
      </c>
      <c r="K9" s="46">
        <v>1</v>
      </c>
      <c r="L9" s="109">
        <v>665</v>
      </c>
      <c r="M9" s="12">
        <f t="shared" si="0"/>
        <v>7</v>
      </c>
    </row>
    <row r="10" spans="1:13" ht="24" customHeight="1" x14ac:dyDescent="0.35">
      <c r="A10" s="108" t="s">
        <v>99</v>
      </c>
      <c r="B10" s="60">
        <v>3</v>
      </c>
      <c r="C10" s="60">
        <v>3</v>
      </c>
      <c r="D10" s="60">
        <v>3</v>
      </c>
      <c r="E10" s="60">
        <v>3</v>
      </c>
      <c r="F10" s="62">
        <v>2</v>
      </c>
      <c r="G10" s="60">
        <v>3</v>
      </c>
      <c r="H10" s="62">
        <v>2</v>
      </c>
      <c r="I10" s="109">
        <v>19</v>
      </c>
      <c r="J10" s="109">
        <v>7</v>
      </c>
      <c r="K10" s="46">
        <v>1</v>
      </c>
      <c r="L10" s="109">
        <v>644</v>
      </c>
      <c r="M10" s="12">
        <f t="shared" si="0"/>
        <v>7</v>
      </c>
    </row>
    <row r="11" spans="1:13" ht="24" customHeight="1" x14ac:dyDescent="0.35">
      <c r="A11" s="108" t="s">
        <v>98</v>
      </c>
      <c r="B11" s="62">
        <v>2</v>
      </c>
      <c r="C11" s="60">
        <v>3</v>
      </c>
      <c r="D11" s="60">
        <v>3</v>
      </c>
      <c r="E11" s="60">
        <v>3</v>
      </c>
      <c r="F11" s="62">
        <v>2</v>
      </c>
      <c r="G11" s="60">
        <v>3</v>
      </c>
      <c r="H11" s="62">
        <v>2</v>
      </c>
      <c r="I11" s="109">
        <v>18</v>
      </c>
      <c r="J11" s="109">
        <v>7</v>
      </c>
      <c r="K11" s="46">
        <v>1</v>
      </c>
      <c r="L11" s="109">
        <v>614</v>
      </c>
      <c r="M11" s="12">
        <f t="shared" si="0"/>
        <v>7</v>
      </c>
    </row>
    <row r="12" spans="1:13" ht="24" customHeight="1" x14ac:dyDescent="0.35">
      <c r="A12" s="108" t="s">
        <v>92</v>
      </c>
      <c r="B12" s="120" t="s">
        <v>16</v>
      </c>
      <c r="C12" s="60">
        <v>3</v>
      </c>
      <c r="D12" s="60">
        <v>3</v>
      </c>
      <c r="E12" s="60">
        <v>3</v>
      </c>
      <c r="F12" s="60">
        <v>3</v>
      </c>
      <c r="G12" s="60">
        <v>3</v>
      </c>
      <c r="H12" s="60">
        <v>3</v>
      </c>
      <c r="I12" s="109">
        <v>18</v>
      </c>
      <c r="J12" s="109">
        <v>6</v>
      </c>
      <c r="K12" s="46">
        <v>1</v>
      </c>
      <c r="L12" s="109">
        <v>600</v>
      </c>
      <c r="M12" s="12">
        <f t="shared" si="0"/>
        <v>6</v>
      </c>
    </row>
    <row r="13" spans="1:13" ht="24" customHeight="1" x14ac:dyDescent="0.25">
      <c r="A13" s="17"/>
      <c r="B13" s="12">
        <f t="shared" ref="B13:J13" si="1">SUM(B6:B12)</f>
        <v>17</v>
      </c>
      <c r="C13" s="12">
        <f t="shared" si="1"/>
        <v>20</v>
      </c>
      <c r="D13" s="12">
        <f t="shared" si="1"/>
        <v>21</v>
      </c>
      <c r="E13" s="12">
        <f t="shared" si="1"/>
        <v>21</v>
      </c>
      <c r="F13" s="12">
        <f t="shared" si="1"/>
        <v>19</v>
      </c>
      <c r="G13" s="12">
        <f t="shared" si="1"/>
        <v>21</v>
      </c>
      <c r="H13" s="12">
        <f t="shared" si="1"/>
        <v>18</v>
      </c>
      <c r="I13" s="12">
        <f t="shared" si="1"/>
        <v>137</v>
      </c>
      <c r="J13" s="12">
        <f t="shared" si="1"/>
        <v>48</v>
      </c>
      <c r="K13" s="12"/>
      <c r="L13" s="12">
        <f>SUM(L6:L12)</f>
        <v>4600</v>
      </c>
      <c r="M13" s="12">
        <f>SUM(M6:M12)</f>
        <v>48</v>
      </c>
    </row>
    <row r="14" spans="1:13" ht="24" customHeight="1" x14ac:dyDescent="0.35">
      <c r="A14" s="18" t="s">
        <v>123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13" ht="24" customHeight="1" x14ac:dyDescent="0.25">
      <c r="A15" s="17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24" customHeight="1" x14ac:dyDescent="0.25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4" ht="24" customHeight="1" x14ac:dyDescent="0.25">
      <c r="A17" s="17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4" ht="24" customHeight="1" x14ac:dyDescent="0.25">
      <c r="A18" s="17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4" ht="24" customHeight="1" x14ac:dyDescent="0.25">
      <c r="A19" s="17"/>
      <c r="B19" s="20"/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1"/>
    </row>
    <row r="20" spans="1:14" ht="24" customHeight="1" x14ac:dyDescent="0.25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16.5" customHeight="1" x14ac:dyDescent="0.25">
      <c r="A21" s="22"/>
      <c r="B21" s="23"/>
      <c r="C21" s="23"/>
      <c r="D21" s="23"/>
      <c r="E21" s="23"/>
      <c r="F21" s="24" t="s">
        <v>24</v>
      </c>
      <c r="G21" s="24"/>
      <c r="H21" s="24"/>
      <c r="I21" s="24"/>
      <c r="J21" s="24"/>
      <c r="K21" s="24"/>
      <c r="L21" s="23"/>
      <c r="M21" s="23"/>
    </row>
    <row r="22" spans="1:14" ht="12.75" customHeight="1" x14ac:dyDescent="0.2"/>
    <row r="23" spans="1:14" ht="12.75" customHeight="1" x14ac:dyDescent="0.2"/>
    <row r="24" spans="1:14" ht="12.75" customHeight="1" x14ac:dyDescent="0.2"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</row>
    <row r="25" spans="1:14" ht="12.75" customHeight="1" x14ac:dyDescent="0.2"/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</sheetData>
  <sortState ref="A6:M12">
    <sortCondition descending="1" ref="I6:I12"/>
    <sortCondition descending="1" ref="L6:L12"/>
    <sortCondition ref="A6:A12"/>
  </sortState>
  <mergeCells count="2">
    <mergeCell ref="A2:M2"/>
    <mergeCell ref="B24:N24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4"/>
  <sheetViews>
    <sheetView showGridLines="0" topLeftCell="A11" zoomScale="75" zoomScaleNormal="75" workbookViewId="0">
      <selection activeCell="E31" sqref="E31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31</v>
      </c>
      <c r="B6" s="47">
        <v>19</v>
      </c>
      <c r="C6" s="47">
        <v>7</v>
      </c>
      <c r="D6" s="168">
        <v>1</v>
      </c>
      <c r="E6" s="47">
        <v>651</v>
      </c>
      <c r="F6" s="161">
        <v>2.7142857142857144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48</v>
      </c>
      <c r="B7" s="47">
        <v>18</v>
      </c>
      <c r="C7" s="47">
        <v>7</v>
      </c>
      <c r="D7" s="46">
        <v>1</v>
      </c>
      <c r="E7" s="47">
        <v>664</v>
      </c>
      <c r="F7" s="161">
        <v>2.5714285714285716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36</v>
      </c>
      <c r="B8" s="47">
        <v>18</v>
      </c>
      <c r="C8" s="47">
        <v>7</v>
      </c>
      <c r="D8" s="168">
        <v>1</v>
      </c>
      <c r="E8" s="47">
        <v>648</v>
      </c>
      <c r="F8" s="161">
        <v>2.5714285714285716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140</v>
      </c>
      <c r="B9" s="167">
        <v>18</v>
      </c>
      <c r="C9" s="47">
        <v>7</v>
      </c>
      <c r="D9" s="168">
        <f>SUM(C9/7)</f>
        <v>1</v>
      </c>
      <c r="E9" s="47">
        <v>645</v>
      </c>
      <c r="F9" s="161">
        <f>SUM(B9/C9)</f>
        <v>2.5714285714285716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12</v>
      </c>
      <c r="B10" s="47">
        <v>18</v>
      </c>
      <c r="C10" s="47">
        <v>7</v>
      </c>
      <c r="D10" s="46">
        <v>1</v>
      </c>
      <c r="E10" s="47">
        <v>640</v>
      </c>
      <c r="F10" s="161">
        <v>2.5714285714285716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167">
        <v>17</v>
      </c>
      <c r="C11" s="47">
        <v>7</v>
      </c>
      <c r="D11" s="168">
        <v>1</v>
      </c>
      <c r="E11" s="47">
        <v>644</v>
      </c>
      <c r="F11" s="161">
        <v>2.4285714285714284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32</v>
      </c>
      <c r="B12" s="167">
        <v>17</v>
      </c>
      <c r="C12" s="47">
        <v>7</v>
      </c>
      <c r="D12" s="168">
        <v>1</v>
      </c>
      <c r="E12" s="47">
        <v>579</v>
      </c>
      <c r="F12" s="161">
        <v>2.4285714285714284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22</v>
      </c>
      <c r="B13" s="47">
        <v>17</v>
      </c>
      <c r="C13" s="47">
        <v>7</v>
      </c>
      <c r="D13" s="46">
        <v>1</v>
      </c>
      <c r="E13" s="47">
        <v>569</v>
      </c>
      <c r="F13" s="161">
        <v>2.4285714285714284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33</v>
      </c>
      <c r="B14" s="167">
        <v>16</v>
      </c>
      <c r="C14" s="47">
        <v>7</v>
      </c>
      <c r="D14" s="168">
        <v>1</v>
      </c>
      <c r="E14" s="47">
        <v>581</v>
      </c>
      <c r="F14" s="161">
        <v>2.2857142857142856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29</v>
      </c>
      <c r="B15" s="167">
        <v>16</v>
      </c>
      <c r="C15" s="47">
        <v>7</v>
      </c>
      <c r="D15" s="168">
        <v>1</v>
      </c>
      <c r="E15" s="47">
        <v>572</v>
      </c>
      <c r="F15" s="161">
        <v>2.2857142857142856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14</v>
      </c>
      <c r="B16" s="47">
        <v>15</v>
      </c>
      <c r="C16" s="47">
        <v>7</v>
      </c>
      <c r="D16" s="46">
        <v>1</v>
      </c>
      <c r="E16" s="47">
        <v>513</v>
      </c>
      <c r="F16" s="161">
        <v>2.1428571428571428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17</v>
      </c>
      <c r="B17" s="47">
        <v>13</v>
      </c>
      <c r="C17" s="47">
        <v>7</v>
      </c>
      <c r="D17" s="46">
        <v>1</v>
      </c>
      <c r="E17" s="47">
        <v>465</v>
      </c>
      <c r="F17" s="161">
        <v>1.8571428571428572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28</v>
      </c>
      <c r="B18" s="47">
        <v>13</v>
      </c>
      <c r="C18" s="47">
        <v>7</v>
      </c>
      <c r="D18" s="46">
        <v>1</v>
      </c>
      <c r="E18" s="47">
        <v>428</v>
      </c>
      <c r="F18" s="161">
        <v>1.8571428571428572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20</v>
      </c>
      <c r="B19" s="47">
        <v>12</v>
      </c>
      <c r="C19" s="47">
        <v>7</v>
      </c>
      <c r="D19" s="46">
        <v>1</v>
      </c>
      <c r="E19" s="47">
        <v>463</v>
      </c>
      <c r="F19" s="161">
        <v>1.7142857142857142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21</v>
      </c>
      <c r="B20" s="47">
        <v>11</v>
      </c>
      <c r="C20" s="47">
        <v>7</v>
      </c>
      <c r="D20" s="46">
        <v>1</v>
      </c>
      <c r="E20" s="47">
        <v>490</v>
      </c>
      <c r="F20" s="161">
        <v>1.5714285714285714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19</v>
      </c>
      <c r="B21" s="47">
        <v>10</v>
      </c>
      <c r="C21" s="47">
        <v>7</v>
      </c>
      <c r="D21" s="46">
        <v>1</v>
      </c>
      <c r="E21" s="47">
        <v>406</v>
      </c>
      <c r="F21" s="161">
        <v>1.4285714285714286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18</v>
      </c>
      <c r="B22" s="47">
        <v>7</v>
      </c>
      <c r="C22" s="47">
        <v>5</v>
      </c>
      <c r="D22" s="46">
        <v>1</v>
      </c>
      <c r="E22" s="47">
        <v>298</v>
      </c>
      <c r="F22" s="161">
        <v>1.4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45</v>
      </c>
      <c r="B23" s="47">
        <v>5</v>
      </c>
      <c r="C23" s="47">
        <v>4</v>
      </c>
      <c r="D23" s="46">
        <v>1</v>
      </c>
      <c r="E23" s="47">
        <v>205</v>
      </c>
      <c r="F23" s="161">
        <v>1.25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126</v>
      </c>
      <c r="B24" s="47">
        <v>5</v>
      </c>
      <c r="C24" s="47">
        <v>3</v>
      </c>
      <c r="D24" s="46">
        <v>1</v>
      </c>
      <c r="E24" s="47">
        <v>184</v>
      </c>
      <c r="F24" s="161">
        <v>1.6666666666666667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46</v>
      </c>
      <c r="B25" s="47">
        <v>4</v>
      </c>
      <c r="C25" s="47">
        <v>2</v>
      </c>
      <c r="D25" s="46">
        <v>1</v>
      </c>
      <c r="E25" s="47">
        <v>152</v>
      </c>
      <c r="F25" s="161">
        <v>2</v>
      </c>
      <c r="G25" s="162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34</v>
      </c>
      <c r="B26" s="47">
        <v>3</v>
      </c>
      <c r="C26" s="167">
        <v>1</v>
      </c>
      <c r="D26" s="46">
        <v>1</v>
      </c>
      <c r="E26" s="167">
        <v>100</v>
      </c>
      <c r="F26" s="161">
        <v>3</v>
      </c>
      <c r="G26" s="162"/>
      <c r="H26" s="162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0" customFormat="1" ht="24" customHeight="1" x14ac:dyDescent="0.35">
      <c r="A27" s="28" t="s">
        <v>40</v>
      </c>
      <c r="B27" s="47">
        <v>1</v>
      </c>
      <c r="C27" s="47">
        <v>1</v>
      </c>
      <c r="D27" s="46">
        <v>1</v>
      </c>
      <c r="E27" s="47">
        <v>37</v>
      </c>
      <c r="F27" s="161">
        <v>1</v>
      </c>
      <c r="G27" s="162"/>
      <c r="H27" s="162"/>
      <c r="I27" s="163"/>
      <c r="J27" s="163"/>
      <c r="K27" s="164"/>
      <c r="L27" s="163"/>
      <c r="M27" s="16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24" customHeight="1" x14ac:dyDescent="0.35">
      <c r="A28" s="18" t="s">
        <v>70</v>
      </c>
      <c r="B28" s="12">
        <f>SUM(B6:B27)</f>
        <v>273</v>
      </c>
      <c r="C28" s="12">
        <f>SUM(C6:C27)</f>
        <v>128</v>
      </c>
      <c r="D28" s="12" t="s">
        <v>49</v>
      </c>
      <c r="E28" s="12">
        <f>SUM(E6:E27)</f>
        <v>9934</v>
      </c>
      <c r="F28" s="45">
        <f>AVERAGE(F6:F27)</f>
        <v>2.0793290043290038</v>
      </c>
      <c r="G28" s="19"/>
      <c r="H28" s="19"/>
      <c r="I28" s="19"/>
      <c r="J28" s="19"/>
      <c r="K28" s="153"/>
      <c r="L28" s="154"/>
      <c r="M28" s="154"/>
    </row>
    <row r="29" spans="1:26" ht="24" customHeight="1" x14ac:dyDescent="0.25">
      <c r="A29" s="17"/>
      <c r="B29" s="135" t="s">
        <v>141</v>
      </c>
      <c r="C29" s="135" t="s">
        <v>142</v>
      </c>
      <c r="D29" s="135" t="s">
        <v>143</v>
      </c>
      <c r="E29" s="135" t="s">
        <v>144</v>
      </c>
      <c r="F29" s="135" t="s">
        <v>151</v>
      </c>
      <c r="G29" s="20"/>
      <c r="H29" s="20"/>
      <c r="I29" s="151"/>
      <c r="J29" s="156"/>
      <c r="K29" s="156"/>
      <c r="L29" s="156"/>
    </row>
    <row r="30" spans="1:26" ht="24" customHeight="1" x14ac:dyDescent="0.25">
      <c r="A30" s="17" t="s">
        <v>150</v>
      </c>
      <c r="B30" s="20">
        <v>207</v>
      </c>
      <c r="C30" s="20">
        <v>208</v>
      </c>
      <c r="D30" s="20">
        <v>101</v>
      </c>
      <c r="E30" s="20">
        <v>102</v>
      </c>
      <c r="F30" s="20">
        <f>SUM(B30:E30)</f>
        <v>618</v>
      </c>
      <c r="G30" s="20"/>
      <c r="H30" s="20"/>
      <c r="I30" s="151"/>
      <c r="J30" s="156"/>
      <c r="K30" s="156"/>
      <c r="L30" s="156"/>
    </row>
    <row r="31" spans="1:26" ht="24" customHeight="1" x14ac:dyDescent="0.25">
      <c r="A31" s="17" t="s">
        <v>149</v>
      </c>
      <c r="B31" s="20">
        <v>210</v>
      </c>
      <c r="C31" s="20">
        <v>210</v>
      </c>
      <c r="D31" s="20">
        <v>105</v>
      </c>
      <c r="E31" s="20">
        <v>105</v>
      </c>
      <c r="F31" s="20">
        <f>SUM(B31:E31)</f>
        <v>630</v>
      </c>
      <c r="G31" s="20"/>
      <c r="H31" s="20"/>
      <c r="I31" s="151"/>
      <c r="J31" s="156"/>
      <c r="K31" s="156"/>
      <c r="L31" s="156"/>
    </row>
    <row r="32" spans="1:26" ht="24" customHeight="1" x14ac:dyDescent="0.25">
      <c r="A32" s="17"/>
      <c r="B32" s="132">
        <f>(B30/B31)</f>
        <v>0.98571428571428577</v>
      </c>
      <c r="C32" s="132">
        <f t="shared" ref="C32:E32" si="0">(C30/C31)</f>
        <v>0.99047619047619051</v>
      </c>
      <c r="D32" s="132">
        <f t="shared" si="0"/>
        <v>0.96190476190476193</v>
      </c>
      <c r="E32" s="132">
        <f t="shared" si="0"/>
        <v>0.97142857142857142</v>
      </c>
      <c r="F32" s="132">
        <f>(F30/F31)</f>
        <v>0.98095238095238091</v>
      </c>
      <c r="G32" s="21"/>
      <c r="H32" s="21"/>
      <c r="I32" s="152"/>
      <c r="J32" s="156"/>
      <c r="K32" s="156"/>
      <c r="L32" s="156"/>
    </row>
    <row r="33" spans="1:14" ht="24" customHeight="1" x14ac:dyDescent="0.25">
      <c r="A33" s="17"/>
      <c r="B33" s="20"/>
      <c r="C33" s="20"/>
      <c r="D33" s="20"/>
      <c r="E33" s="21"/>
      <c r="F33" s="21"/>
      <c r="G33" s="21"/>
      <c r="H33" s="21"/>
      <c r="I33" s="21"/>
      <c r="J33" s="21"/>
      <c r="K33" s="155"/>
      <c r="L33" s="155"/>
      <c r="M33" s="155"/>
    </row>
    <row r="34" spans="1:14" ht="24" customHeight="1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 ht="16.5" customHeight="1" x14ac:dyDescent="0.25">
      <c r="A35" s="22"/>
      <c r="B35" s="23"/>
      <c r="C35" s="23"/>
      <c r="D35" s="23"/>
      <c r="E35" s="23"/>
      <c r="F35" s="24" t="s">
        <v>24</v>
      </c>
      <c r="G35" s="24"/>
      <c r="H35" s="24"/>
      <c r="I35" s="24"/>
      <c r="J35" s="24"/>
      <c r="K35" s="24"/>
      <c r="L35" s="23"/>
      <c r="M35" s="23"/>
    </row>
    <row r="36" spans="1:14" ht="12.75" customHeight="1" x14ac:dyDescent="0.2"/>
    <row r="37" spans="1:14" ht="12.75" customHeight="1" x14ac:dyDescent="0.2"/>
    <row r="38" spans="1:14" ht="12.75" customHeight="1" x14ac:dyDescent="0.2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sortState ref="A6:F27">
    <sortCondition descending="1" ref="B6:B27"/>
    <sortCondition descending="1" ref="E6:E27"/>
    <sortCondition ref="A6:A27"/>
  </sortState>
  <mergeCells count="2">
    <mergeCell ref="A2:M2"/>
    <mergeCell ref="B38:N38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Z83"/>
  <sheetViews>
    <sheetView showGridLines="0" topLeftCell="A9" zoomScale="75" zoomScaleNormal="75" workbookViewId="0">
      <selection activeCell="E30" sqref="E30"/>
    </sheetView>
  </sheetViews>
  <sheetFormatPr defaultColWidth="12.5703125" defaultRowHeight="15" customHeight="1" x14ac:dyDescent="0.2"/>
  <cols>
    <col min="1" max="1" width="38" style="3" customWidth="1"/>
    <col min="2" max="2" width="11.7109375" style="3" customWidth="1"/>
    <col min="3" max="3" width="11.5703125" style="3" customWidth="1"/>
    <col min="4" max="4" width="11.7109375" style="3" customWidth="1"/>
    <col min="5" max="5" width="13.7109375" style="3" customWidth="1"/>
    <col min="6" max="7" width="11.7109375" style="3" customWidth="1"/>
    <col min="8" max="8" width="11.85546875" style="3" customWidth="1"/>
    <col min="9" max="11" width="11.28515625" style="3" customWidth="1"/>
    <col min="12" max="13" width="13.5703125" style="3" customWidth="1"/>
    <col min="14" max="14" width="9.140625" style="3" customWidth="1"/>
    <col min="15" max="16384" width="12.5703125" style="3"/>
  </cols>
  <sheetData>
    <row r="1" spans="1:26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48" customHeight="1" thickBot="1" x14ac:dyDescent="0.45">
      <c r="A2" s="170" t="s">
        <v>207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2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6" ht="19.5" customHeight="1" x14ac:dyDescent="0.25">
      <c r="A4" s="166" t="s">
        <v>191</v>
      </c>
      <c r="B4" s="166" t="s">
        <v>7</v>
      </c>
      <c r="C4" s="166" t="s">
        <v>8</v>
      </c>
      <c r="D4" s="166" t="s">
        <v>9</v>
      </c>
      <c r="E4" s="166" t="s">
        <v>10</v>
      </c>
      <c r="F4" s="166" t="s">
        <v>192</v>
      </c>
      <c r="G4" s="162"/>
      <c r="H4" s="162"/>
      <c r="I4" s="163"/>
      <c r="J4" s="163"/>
      <c r="K4" s="164"/>
      <c r="L4" s="163"/>
      <c r="M4" s="163"/>
    </row>
    <row r="5" spans="1:26" ht="15" customHeight="1" x14ac:dyDescent="0.25">
      <c r="A5" s="8"/>
      <c r="B5" s="9"/>
      <c r="C5" s="9"/>
      <c r="D5" s="9"/>
      <c r="E5" s="9"/>
      <c r="F5" s="9"/>
      <c r="G5" s="162"/>
      <c r="H5" s="162"/>
      <c r="I5" s="163"/>
      <c r="J5" s="163"/>
      <c r="K5" s="164"/>
      <c r="L5" s="163"/>
      <c r="M5" s="163"/>
    </row>
    <row r="6" spans="1:26" s="40" customFormat="1" ht="24" customHeight="1" x14ac:dyDescent="0.35">
      <c r="A6" s="28" t="s">
        <v>12</v>
      </c>
      <c r="B6" s="47">
        <v>21</v>
      </c>
      <c r="C6" s="47">
        <v>7</v>
      </c>
      <c r="D6" s="46">
        <v>1</v>
      </c>
      <c r="E6" s="47">
        <v>700</v>
      </c>
      <c r="F6" s="161">
        <v>3</v>
      </c>
      <c r="G6" s="162"/>
      <c r="H6" s="162"/>
      <c r="I6" s="163"/>
      <c r="J6" s="163"/>
      <c r="K6" s="164"/>
      <c r="L6" s="163"/>
      <c r="M6" s="16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0" customFormat="1" ht="24" customHeight="1" x14ac:dyDescent="0.35">
      <c r="A7" s="28" t="s">
        <v>140</v>
      </c>
      <c r="B7" s="167">
        <v>19</v>
      </c>
      <c r="C7" s="47">
        <v>7</v>
      </c>
      <c r="D7" s="168">
        <f>SUM(C7/7)</f>
        <v>1</v>
      </c>
      <c r="E7" s="47">
        <v>667</v>
      </c>
      <c r="F7" s="161">
        <f>SUM(B7/C7)</f>
        <v>2.7142857142857144</v>
      </c>
      <c r="G7" s="162"/>
      <c r="H7" s="162"/>
      <c r="I7" s="163"/>
      <c r="J7" s="163"/>
      <c r="K7" s="164"/>
      <c r="L7" s="163"/>
      <c r="M7" s="16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0" customFormat="1" ht="24" customHeight="1" x14ac:dyDescent="0.35">
      <c r="A8" s="28" t="s">
        <v>22</v>
      </c>
      <c r="B8" s="47">
        <v>17</v>
      </c>
      <c r="C8" s="47">
        <v>7</v>
      </c>
      <c r="D8" s="46">
        <v>1</v>
      </c>
      <c r="E8" s="47">
        <v>593</v>
      </c>
      <c r="F8" s="161">
        <v>2.4285714285714284</v>
      </c>
      <c r="G8" s="162"/>
      <c r="H8" s="162"/>
      <c r="I8" s="163"/>
      <c r="J8" s="163"/>
      <c r="K8" s="164"/>
      <c r="L8" s="163"/>
      <c r="M8" s="16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0" customFormat="1" ht="24" customHeight="1" x14ac:dyDescent="0.35">
      <c r="A9" s="28" t="s">
        <v>48</v>
      </c>
      <c r="B9" s="47">
        <v>16</v>
      </c>
      <c r="C9" s="47">
        <v>7</v>
      </c>
      <c r="D9" s="46">
        <v>1</v>
      </c>
      <c r="E9" s="47">
        <v>603</v>
      </c>
      <c r="F9" s="161">
        <v>2.2857142857142856</v>
      </c>
      <c r="G9" s="162"/>
      <c r="H9" s="162"/>
      <c r="I9" s="163"/>
      <c r="J9" s="163"/>
      <c r="K9" s="164"/>
      <c r="L9" s="163"/>
      <c r="M9" s="16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0" customFormat="1" ht="24" customHeight="1" x14ac:dyDescent="0.35">
      <c r="A10" s="28" t="s">
        <v>36</v>
      </c>
      <c r="B10" s="47">
        <v>16</v>
      </c>
      <c r="C10" s="47">
        <v>6</v>
      </c>
      <c r="D10" s="168">
        <v>1</v>
      </c>
      <c r="E10" s="47">
        <v>571</v>
      </c>
      <c r="F10" s="161">
        <v>2.6666666666666665</v>
      </c>
      <c r="G10" s="162"/>
      <c r="H10" s="162"/>
      <c r="I10" s="163"/>
      <c r="J10" s="163"/>
      <c r="K10" s="164"/>
      <c r="L10" s="163"/>
      <c r="M10" s="16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0" customFormat="1" ht="24" customHeight="1" x14ac:dyDescent="0.35">
      <c r="A11" s="28" t="s">
        <v>26</v>
      </c>
      <c r="B11" s="167">
        <v>14</v>
      </c>
      <c r="C11" s="47">
        <v>6</v>
      </c>
      <c r="D11" s="168">
        <v>1</v>
      </c>
      <c r="E11" s="47">
        <v>491</v>
      </c>
      <c r="F11" s="161">
        <v>2.3333333333333335</v>
      </c>
      <c r="G11" s="162"/>
      <c r="H11" s="162"/>
      <c r="I11" s="163"/>
      <c r="J11" s="163"/>
      <c r="K11" s="164"/>
      <c r="L11" s="163"/>
      <c r="M11" s="16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24" customHeight="1" x14ac:dyDescent="0.35">
      <c r="A12" s="28" t="s">
        <v>19</v>
      </c>
      <c r="B12" s="47">
        <v>14</v>
      </c>
      <c r="C12" s="47">
        <v>6</v>
      </c>
      <c r="D12" s="46">
        <v>1</v>
      </c>
      <c r="E12" s="47">
        <v>440</v>
      </c>
      <c r="F12" s="161">
        <v>2.3333333333333335</v>
      </c>
      <c r="G12" s="162"/>
      <c r="H12" s="162"/>
      <c r="I12" s="163"/>
      <c r="J12" s="163"/>
      <c r="K12" s="164"/>
      <c r="L12" s="163"/>
      <c r="M12" s="1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24" customHeight="1" x14ac:dyDescent="0.35">
      <c r="A13" s="28" t="s">
        <v>28</v>
      </c>
      <c r="B13" s="47">
        <v>14</v>
      </c>
      <c r="C13" s="47">
        <v>6</v>
      </c>
      <c r="D13" s="46">
        <v>1</v>
      </c>
      <c r="E13" s="47">
        <v>436</v>
      </c>
      <c r="F13" s="161">
        <v>2.3333333333333335</v>
      </c>
      <c r="G13" s="162"/>
      <c r="H13" s="162"/>
      <c r="I13" s="163"/>
      <c r="J13" s="163"/>
      <c r="K13" s="164"/>
      <c r="L13" s="163"/>
      <c r="M13" s="16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24" customHeight="1" x14ac:dyDescent="0.35">
      <c r="A14" s="28" t="s">
        <v>31</v>
      </c>
      <c r="B14" s="167">
        <v>12</v>
      </c>
      <c r="C14" s="47">
        <v>6</v>
      </c>
      <c r="D14" s="168">
        <v>1</v>
      </c>
      <c r="E14" s="47">
        <v>460</v>
      </c>
      <c r="F14" s="161">
        <v>2</v>
      </c>
      <c r="G14" s="162"/>
      <c r="H14" s="162"/>
      <c r="I14" s="163"/>
      <c r="J14" s="163"/>
      <c r="K14" s="164"/>
      <c r="L14" s="163"/>
      <c r="M14" s="16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24" customHeight="1" x14ac:dyDescent="0.35">
      <c r="A15" s="28" t="s">
        <v>29</v>
      </c>
      <c r="B15" s="167">
        <v>12</v>
      </c>
      <c r="C15" s="47">
        <v>6</v>
      </c>
      <c r="D15" s="168">
        <v>1</v>
      </c>
      <c r="E15" s="47">
        <v>453</v>
      </c>
      <c r="F15" s="161">
        <v>2</v>
      </c>
      <c r="G15" s="162"/>
      <c r="H15" s="162"/>
      <c r="I15" s="163"/>
      <c r="J15" s="163"/>
      <c r="K15" s="164"/>
      <c r="L15" s="163"/>
      <c r="M15" s="16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0" customFormat="1" ht="24" customHeight="1" x14ac:dyDescent="0.35">
      <c r="A16" s="28" t="s">
        <v>32</v>
      </c>
      <c r="B16" s="167">
        <v>12</v>
      </c>
      <c r="C16" s="47">
        <v>6</v>
      </c>
      <c r="D16" s="168">
        <v>1</v>
      </c>
      <c r="E16" s="47">
        <v>445</v>
      </c>
      <c r="F16" s="161">
        <v>2</v>
      </c>
      <c r="G16" s="162"/>
      <c r="H16" s="162"/>
      <c r="I16" s="163"/>
      <c r="J16" s="163"/>
      <c r="K16" s="164"/>
      <c r="L16" s="163"/>
      <c r="M16" s="1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24" customHeight="1" x14ac:dyDescent="0.35">
      <c r="A17" s="28" t="s">
        <v>33</v>
      </c>
      <c r="B17" s="167">
        <v>12</v>
      </c>
      <c r="C17" s="47">
        <v>5</v>
      </c>
      <c r="D17" s="168">
        <v>1</v>
      </c>
      <c r="E17" s="47">
        <v>388</v>
      </c>
      <c r="F17" s="161">
        <v>2.4</v>
      </c>
      <c r="G17" s="162"/>
      <c r="H17" s="162"/>
      <c r="I17" s="163"/>
      <c r="J17" s="163"/>
      <c r="K17" s="164"/>
      <c r="L17" s="163"/>
      <c r="M17" s="163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0" customFormat="1" ht="24" customHeight="1" x14ac:dyDescent="0.35">
      <c r="A18" s="28" t="s">
        <v>17</v>
      </c>
      <c r="B18" s="47">
        <v>11</v>
      </c>
      <c r="C18" s="47">
        <v>6</v>
      </c>
      <c r="D18" s="46">
        <v>1</v>
      </c>
      <c r="E18" s="47">
        <v>369</v>
      </c>
      <c r="F18" s="161">
        <v>1.8333333333333333</v>
      </c>
      <c r="G18" s="162"/>
      <c r="H18" s="162"/>
      <c r="I18" s="163"/>
      <c r="J18" s="163"/>
      <c r="K18" s="164"/>
      <c r="L18" s="163"/>
      <c r="M18" s="1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0" customFormat="1" ht="24" customHeight="1" x14ac:dyDescent="0.35">
      <c r="A19" s="28" t="s">
        <v>208</v>
      </c>
      <c r="B19" s="47">
        <v>11</v>
      </c>
      <c r="C19" s="47">
        <v>6</v>
      </c>
      <c r="D19" s="46">
        <v>1</v>
      </c>
      <c r="E19" s="47">
        <v>336</v>
      </c>
      <c r="F19" s="161">
        <v>1.8333333333333333</v>
      </c>
      <c r="G19" s="162"/>
      <c r="H19" s="162"/>
      <c r="I19" s="163"/>
      <c r="J19" s="163"/>
      <c r="K19" s="164"/>
      <c r="L19" s="163"/>
      <c r="M19" s="163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0" customFormat="1" ht="24" customHeight="1" x14ac:dyDescent="0.35">
      <c r="A20" s="28" t="s">
        <v>20</v>
      </c>
      <c r="B20" s="47">
        <v>8</v>
      </c>
      <c r="C20" s="47">
        <v>3</v>
      </c>
      <c r="D20" s="46">
        <v>1</v>
      </c>
      <c r="E20" s="47">
        <v>250</v>
      </c>
      <c r="F20" s="161">
        <v>2.6666666666666665</v>
      </c>
      <c r="G20" s="162"/>
      <c r="H20" s="162"/>
      <c r="I20" s="163"/>
      <c r="J20" s="163"/>
      <c r="K20" s="164"/>
      <c r="L20" s="163"/>
      <c r="M20" s="163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0" customFormat="1" ht="24" customHeight="1" x14ac:dyDescent="0.35">
      <c r="A21" s="28" t="s">
        <v>35</v>
      </c>
      <c r="B21" s="47">
        <v>7</v>
      </c>
      <c r="C21" s="47">
        <v>4</v>
      </c>
      <c r="D21" s="168">
        <v>1</v>
      </c>
      <c r="E21" s="47">
        <v>285</v>
      </c>
      <c r="F21" s="161">
        <v>1.75</v>
      </c>
      <c r="G21" s="162"/>
      <c r="H21" s="162"/>
      <c r="I21" s="163"/>
      <c r="J21" s="163"/>
      <c r="K21" s="164"/>
      <c r="L21" s="163"/>
      <c r="M21" s="163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0" customFormat="1" ht="24" customHeight="1" x14ac:dyDescent="0.35">
      <c r="A22" s="28" t="s">
        <v>34</v>
      </c>
      <c r="B22" s="47">
        <v>5</v>
      </c>
      <c r="C22" s="167">
        <v>2</v>
      </c>
      <c r="D22" s="46">
        <v>1</v>
      </c>
      <c r="E22" s="167">
        <v>177</v>
      </c>
      <c r="F22" s="161">
        <v>2.5</v>
      </c>
      <c r="G22" s="162"/>
      <c r="H22" s="162"/>
      <c r="I22" s="163"/>
      <c r="J22" s="163"/>
      <c r="K22" s="164"/>
      <c r="L22" s="163"/>
      <c r="M22" s="16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0" customFormat="1" ht="24" customHeight="1" x14ac:dyDescent="0.35">
      <c r="A23" s="28" t="s">
        <v>23</v>
      </c>
      <c r="B23" s="47">
        <v>2</v>
      </c>
      <c r="C23" s="167">
        <v>1</v>
      </c>
      <c r="D23" s="46">
        <v>1</v>
      </c>
      <c r="E23" s="167">
        <v>91</v>
      </c>
      <c r="F23" s="161">
        <v>2</v>
      </c>
      <c r="G23" s="162"/>
      <c r="H23" s="162"/>
      <c r="I23" s="163"/>
      <c r="J23" s="163"/>
      <c r="K23" s="164"/>
      <c r="L23" s="163"/>
      <c r="M23" s="163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0" customFormat="1" ht="24" customHeight="1" x14ac:dyDescent="0.35">
      <c r="A24" s="28" t="s">
        <v>126</v>
      </c>
      <c r="B24" s="47">
        <v>2</v>
      </c>
      <c r="C24" s="47">
        <v>1</v>
      </c>
      <c r="D24" s="46">
        <v>1</v>
      </c>
      <c r="E24" s="47">
        <v>63</v>
      </c>
      <c r="F24" s="161">
        <v>2</v>
      </c>
      <c r="G24" s="162"/>
      <c r="H24" s="162"/>
      <c r="I24" s="163"/>
      <c r="J24" s="163"/>
      <c r="K24" s="164"/>
      <c r="L24" s="163"/>
      <c r="M24" s="16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0" customFormat="1" ht="24" customHeight="1" x14ac:dyDescent="0.35">
      <c r="A25" s="28" t="s">
        <v>46</v>
      </c>
      <c r="B25" s="47">
        <v>2</v>
      </c>
      <c r="C25" s="47">
        <v>1</v>
      </c>
      <c r="D25" s="46">
        <v>1</v>
      </c>
      <c r="E25" s="47">
        <v>52</v>
      </c>
      <c r="F25" s="161">
        <v>2</v>
      </c>
      <c r="G25" s="162"/>
      <c r="H25" s="162"/>
      <c r="I25" s="163"/>
      <c r="J25" s="163"/>
      <c r="K25" s="164"/>
      <c r="L25" s="163"/>
      <c r="M25" s="163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0" customFormat="1" ht="24" customHeight="1" x14ac:dyDescent="0.35">
      <c r="A26" s="28" t="s">
        <v>21</v>
      </c>
      <c r="B26" s="47">
        <v>1</v>
      </c>
      <c r="C26" s="47">
        <v>1</v>
      </c>
      <c r="D26" s="46">
        <v>1</v>
      </c>
      <c r="E26" s="47">
        <v>48</v>
      </c>
      <c r="F26" s="161">
        <v>1</v>
      </c>
      <c r="G26" s="162"/>
      <c r="H26" s="162"/>
      <c r="I26" s="163"/>
      <c r="J26" s="163"/>
      <c r="K26" s="164"/>
      <c r="L26" s="163"/>
      <c r="M26" s="163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4" customHeight="1" x14ac:dyDescent="0.35">
      <c r="A27" s="18" t="s">
        <v>66</v>
      </c>
      <c r="B27" s="12">
        <f>SUM(B6:B26)</f>
        <v>228</v>
      </c>
      <c r="C27" s="12">
        <f>SUM(C6:C26)</f>
        <v>100</v>
      </c>
      <c r="D27" s="12" t="s">
        <v>49</v>
      </c>
      <c r="E27" s="12">
        <f>SUM(E6:E26)</f>
        <v>7918</v>
      </c>
      <c r="F27" s="45">
        <f>AVERAGE(F6:F26)</f>
        <v>2.1942176870748296</v>
      </c>
      <c r="G27" s="19"/>
      <c r="H27" s="19"/>
      <c r="I27" s="19"/>
      <c r="J27" s="19"/>
      <c r="K27" s="153"/>
      <c r="L27" s="154"/>
      <c r="M27" s="154"/>
    </row>
    <row r="28" spans="1:26" ht="24" customHeight="1" x14ac:dyDescent="0.25">
      <c r="A28" s="17"/>
      <c r="B28" s="135" t="s">
        <v>141</v>
      </c>
      <c r="C28" s="135" t="s">
        <v>142</v>
      </c>
      <c r="D28" s="135" t="s">
        <v>143</v>
      </c>
      <c r="E28" s="135" t="s">
        <v>144</v>
      </c>
      <c r="F28" s="135" t="s">
        <v>151</v>
      </c>
      <c r="G28" s="20"/>
      <c r="H28" s="20"/>
      <c r="I28" s="151"/>
      <c r="J28" s="156"/>
      <c r="K28" s="156"/>
      <c r="L28" s="156"/>
    </row>
    <row r="29" spans="1:26" ht="24" customHeight="1" x14ac:dyDescent="0.25">
      <c r="A29" s="17" t="s">
        <v>150</v>
      </c>
      <c r="B29" s="20">
        <v>206</v>
      </c>
      <c r="C29" s="20">
        <v>201</v>
      </c>
      <c r="D29" s="20">
        <v>102</v>
      </c>
      <c r="E29" s="20">
        <v>100</v>
      </c>
      <c r="F29" s="20">
        <f>SUM(B29:E29)</f>
        <v>609</v>
      </c>
      <c r="G29" s="20"/>
      <c r="H29" s="20"/>
      <c r="I29" s="151"/>
      <c r="J29" s="156"/>
      <c r="K29" s="156"/>
      <c r="L29" s="156"/>
    </row>
    <row r="30" spans="1:26" ht="24" customHeight="1" x14ac:dyDescent="0.25">
      <c r="A30" s="17" t="s">
        <v>149</v>
      </c>
      <c r="B30" s="20">
        <v>210</v>
      </c>
      <c r="C30" s="20">
        <v>210</v>
      </c>
      <c r="D30" s="20">
        <v>105</v>
      </c>
      <c r="E30" s="20">
        <v>105</v>
      </c>
      <c r="F30" s="20">
        <f>SUM(B30:E30)</f>
        <v>630</v>
      </c>
      <c r="G30" s="20"/>
      <c r="H30" s="20"/>
      <c r="I30" s="151"/>
      <c r="J30" s="156"/>
      <c r="K30" s="156"/>
      <c r="L30" s="156"/>
    </row>
    <row r="31" spans="1:26" ht="24" customHeight="1" x14ac:dyDescent="0.25">
      <c r="A31" s="17"/>
      <c r="B31" s="132">
        <f>(B29/B30)</f>
        <v>0.98095238095238091</v>
      </c>
      <c r="C31" s="132">
        <f t="shared" ref="C31:E31" si="0">(C29/C30)</f>
        <v>0.95714285714285718</v>
      </c>
      <c r="D31" s="132">
        <f t="shared" si="0"/>
        <v>0.97142857142857142</v>
      </c>
      <c r="E31" s="132">
        <f t="shared" si="0"/>
        <v>0.95238095238095233</v>
      </c>
      <c r="F31" s="132">
        <f>(F29/F30)</f>
        <v>0.96666666666666667</v>
      </c>
      <c r="G31" s="21"/>
      <c r="H31" s="21"/>
      <c r="I31" s="152"/>
      <c r="J31" s="156"/>
      <c r="K31" s="156"/>
      <c r="L31" s="156"/>
    </row>
    <row r="32" spans="1:26" ht="24" customHeight="1" x14ac:dyDescent="0.25">
      <c r="A32" s="17"/>
      <c r="B32" s="20"/>
      <c r="C32" s="20"/>
      <c r="D32" s="20"/>
      <c r="E32" s="21"/>
      <c r="F32" s="21"/>
      <c r="G32" s="21"/>
      <c r="H32" s="21"/>
      <c r="I32" s="21"/>
      <c r="J32" s="21"/>
      <c r="K32" s="155"/>
      <c r="L32" s="155"/>
      <c r="M32" s="155"/>
    </row>
    <row r="33" spans="1:14" ht="24" customHeight="1" x14ac:dyDescent="0.25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4" ht="16.5" customHeight="1" x14ac:dyDescent="0.25">
      <c r="A34" s="22"/>
      <c r="B34" s="23"/>
      <c r="C34" s="23"/>
      <c r="D34" s="23"/>
      <c r="E34" s="23"/>
      <c r="F34" s="24" t="s">
        <v>24</v>
      </c>
      <c r="G34" s="24"/>
      <c r="H34" s="24"/>
      <c r="I34" s="24"/>
      <c r="J34" s="24"/>
      <c r="K34" s="24"/>
      <c r="L34" s="23"/>
      <c r="M34" s="23"/>
    </row>
    <row r="35" spans="1:14" ht="12.75" customHeight="1" x14ac:dyDescent="0.2"/>
    <row r="36" spans="1:14" ht="12.75" customHeight="1" x14ac:dyDescent="0.2"/>
    <row r="37" spans="1:14" ht="12.75" customHeight="1" x14ac:dyDescent="0.2"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</row>
    <row r="38" spans="1:14" ht="12.75" customHeight="1" x14ac:dyDescent="0.2"/>
    <row r="39" spans="1:14" ht="12.75" customHeight="1" x14ac:dyDescent="0.2"/>
    <row r="40" spans="1:14" ht="12.75" customHeight="1" x14ac:dyDescent="0.2"/>
    <row r="41" spans="1:14" ht="12.75" customHeight="1" x14ac:dyDescent="0.2"/>
    <row r="42" spans="1:14" ht="12.75" customHeight="1" x14ac:dyDescent="0.2"/>
    <row r="43" spans="1:14" ht="12.75" customHeight="1" x14ac:dyDescent="0.2"/>
    <row r="44" spans="1:14" ht="12.75" customHeight="1" x14ac:dyDescent="0.2"/>
    <row r="45" spans="1:14" ht="12.75" customHeight="1" x14ac:dyDescent="0.2"/>
    <row r="46" spans="1:14" ht="12.75" customHeight="1" x14ac:dyDescent="0.2"/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sortState ref="A6:F26">
    <sortCondition descending="1" ref="B6:B26"/>
    <sortCondition descending="1" ref="E6:E26"/>
    <sortCondition ref="A6:A26"/>
  </sortState>
  <mergeCells count="2">
    <mergeCell ref="A2:M2"/>
    <mergeCell ref="B37:N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78</vt:i4>
      </vt:variant>
    </vt:vector>
  </HeadingPairs>
  <TitlesOfParts>
    <vt:vector size="78" baseType="lpstr">
      <vt:lpstr>26 June</vt:lpstr>
      <vt:lpstr>26 May</vt:lpstr>
      <vt:lpstr>26 Apr</vt:lpstr>
      <vt:lpstr>26 Mar</vt:lpstr>
      <vt:lpstr>26 Feb</vt:lpstr>
      <vt:lpstr>26 Jan</vt:lpstr>
      <vt:lpstr>25 Dec</vt:lpstr>
      <vt:lpstr>25 Nov</vt:lpstr>
      <vt:lpstr>25 Oct</vt:lpstr>
      <vt:lpstr>25 Sep</vt:lpstr>
      <vt:lpstr>25 Aug</vt:lpstr>
      <vt:lpstr>25 Jul</vt:lpstr>
      <vt:lpstr>25 Jun</vt:lpstr>
      <vt:lpstr>25 May</vt:lpstr>
      <vt:lpstr>25 Apr</vt:lpstr>
      <vt:lpstr>25 Mar</vt:lpstr>
      <vt:lpstr>25 Feb</vt:lpstr>
      <vt:lpstr>25 Jan</vt:lpstr>
      <vt:lpstr>24 Dec</vt:lpstr>
      <vt:lpstr>24 Nov</vt:lpstr>
      <vt:lpstr>24 Oct</vt:lpstr>
      <vt:lpstr>24 Sep</vt:lpstr>
      <vt:lpstr>24 Aug</vt:lpstr>
      <vt:lpstr>24 Jul</vt:lpstr>
      <vt:lpstr>24 Jun</vt:lpstr>
      <vt:lpstr>24 May</vt:lpstr>
      <vt:lpstr>24 Apr</vt:lpstr>
      <vt:lpstr>24 Mar</vt:lpstr>
      <vt:lpstr>24 Feb</vt:lpstr>
      <vt:lpstr>24 Jan</vt:lpstr>
      <vt:lpstr>23 Dec</vt:lpstr>
      <vt:lpstr>23 Nov</vt:lpstr>
      <vt:lpstr>23 Oct</vt:lpstr>
      <vt:lpstr>23 Sep</vt:lpstr>
      <vt:lpstr>23 Aug</vt:lpstr>
      <vt:lpstr>23 Jul</vt:lpstr>
      <vt:lpstr>23 Jun</vt:lpstr>
      <vt:lpstr>23 May</vt:lpstr>
      <vt:lpstr>23 Apr</vt:lpstr>
      <vt:lpstr>23 Mar</vt:lpstr>
      <vt:lpstr>23 Feb</vt:lpstr>
      <vt:lpstr>23 Jan</vt:lpstr>
      <vt:lpstr>22 Dec</vt:lpstr>
      <vt:lpstr>22 Nov</vt:lpstr>
      <vt:lpstr>22 Oct</vt:lpstr>
      <vt:lpstr>22 Sep</vt:lpstr>
      <vt:lpstr>22 Aug</vt:lpstr>
      <vt:lpstr>22 Jul</vt:lpstr>
      <vt:lpstr>22 Jun</vt:lpstr>
      <vt:lpstr>22 May</vt:lpstr>
      <vt:lpstr>22 April</vt:lpstr>
      <vt:lpstr>22 March</vt:lpstr>
      <vt:lpstr>22 Feb</vt:lpstr>
      <vt:lpstr>22 Jan</vt:lpstr>
      <vt:lpstr>21 Dec</vt:lpstr>
      <vt:lpstr>21 Nov</vt:lpstr>
      <vt:lpstr>21 Oct</vt:lpstr>
      <vt:lpstr>21 Sep</vt:lpstr>
      <vt:lpstr>21 Aug</vt:lpstr>
      <vt:lpstr>21 Jul</vt:lpstr>
      <vt:lpstr>21 Jun</vt:lpstr>
      <vt:lpstr>21 May</vt:lpstr>
      <vt:lpstr>21 Apr</vt:lpstr>
      <vt:lpstr>21 Mar</vt:lpstr>
      <vt:lpstr>21 Feb</vt:lpstr>
      <vt:lpstr>21 Jan</vt:lpstr>
      <vt:lpstr>20 Dec</vt:lpstr>
      <vt:lpstr>20 Nov</vt:lpstr>
      <vt:lpstr>20 Oct</vt:lpstr>
      <vt:lpstr>20 Sep</vt:lpstr>
      <vt:lpstr>20 Aug</vt:lpstr>
      <vt:lpstr>20 Jul</vt:lpstr>
      <vt:lpstr>20 Jun</vt:lpstr>
      <vt:lpstr>20 May</vt:lpstr>
      <vt:lpstr>20 Apr</vt:lpstr>
      <vt:lpstr>20 Mar</vt:lpstr>
      <vt:lpstr>20 Feb</vt:lpstr>
      <vt:lpstr>20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2021-11-14T18:23:24Z</dcterms:created>
  <dcterms:modified xsi:type="dcterms:W3CDTF">2026-06-29T20:54:37Z</dcterms:modified>
</cp:coreProperties>
</file>