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Jeremy's Miscellaneous\CWL\MR\"/>
    </mc:Choice>
  </mc:AlternateContent>
  <bookViews>
    <workbookView xWindow="0" yWindow="0" windowWidth="24000" windowHeight="9780"/>
  </bookViews>
  <sheets>
    <sheet name="Realm Results" sheetId="1" r:id="rId1"/>
    <sheet name="Summary" sheetId="2" r:id="rId2"/>
    <sheet name="Clan Maynard Accounts" sheetId="3" r:id="rId3"/>
    <sheet name="League Standings" sheetId="4" r:id="rId4"/>
  </sheets>
  <calcPr calcId="162913"/>
</workbook>
</file>

<file path=xl/calcChain.xml><?xml version="1.0" encoding="utf-8"?>
<calcChain xmlns="http://schemas.openxmlformats.org/spreadsheetml/2006/main">
  <c r="H7" i="4" l="1"/>
  <c r="H6" i="4"/>
  <c r="H5" i="4"/>
  <c r="H4" i="4"/>
  <c r="J4" i="3"/>
  <c r="I4" i="3"/>
  <c r="H4" i="3"/>
  <c r="B15" i="2"/>
  <c r="F14" i="2"/>
  <c r="E14" i="2"/>
  <c r="D14" i="2"/>
  <c r="B14" i="2"/>
  <c r="F13" i="2"/>
  <c r="E13" i="2"/>
  <c r="D13" i="2"/>
  <c r="B13" i="2"/>
  <c r="F12" i="2"/>
  <c r="E12" i="2"/>
  <c r="D12" i="2"/>
  <c r="B12" i="2"/>
  <c r="F11" i="2"/>
  <c r="E11" i="2"/>
  <c r="D11" i="2"/>
  <c r="F10" i="2"/>
  <c r="E10" i="2"/>
  <c r="D10" i="2"/>
  <c r="F9" i="2"/>
  <c r="E9" i="2"/>
  <c r="D9" i="2"/>
  <c r="F8" i="2"/>
  <c r="E8" i="2"/>
  <c r="D8" i="2"/>
  <c r="B8" i="2"/>
  <c r="B9" i="2" s="1"/>
  <c r="F7" i="2"/>
  <c r="E7" i="2"/>
  <c r="D7" i="2"/>
  <c r="B7" i="2"/>
  <c r="F6" i="2"/>
  <c r="E6" i="2"/>
  <c r="D6" i="2"/>
  <c r="B6" i="2"/>
  <c r="F5" i="2"/>
  <c r="E5" i="2"/>
  <c r="D5" i="2"/>
  <c r="B5" i="2"/>
  <c r="B10" i="2" s="1"/>
  <c r="B4" i="2"/>
  <c r="J24" i="1"/>
  <c r="I24" i="1"/>
  <c r="H24" i="1"/>
  <c r="J23" i="1"/>
  <c r="I23" i="1"/>
  <c r="H23" i="1"/>
  <c r="J22" i="1"/>
  <c r="I22" i="1"/>
  <c r="H22" i="1"/>
  <c r="J21" i="1"/>
  <c r="I21" i="1"/>
  <c r="H21" i="1"/>
  <c r="J20" i="1"/>
  <c r="I20" i="1"/>
  <c r="H20" i="1"/>
  <c r="J19" i="1"/>
  <c r="I19" i="1"/>
  <c r="H19" i="1"/>
  <c r="J18" i="1"/>
  <c r="I18" i="1"/>
  <c r="H18" i="1"/>
  <c r="J17" i="1"/>
  <c r="I17" i="1"/>
  <c r="H17" i="1"/>
  <c r="J16" i="1"/>
  <c r="I16" i="1"/>
  <c r="H16" i="1"/>
  <c r="J15" i="1"/>
  <c r="I15" i="1"/>
  <c r="H15" i="1"/>
  <c r="J14" i="1"/>
  <c r="I14" i="1"/>
  <c r="H14" i="1"/>
  <c r="J13" i="1"/>
  <c r="I13" i="1"/>
  <c r="H13" i="1"/>
  <c r="J12" i="1"/>
  <c r="I12" i="1"/>
  <c r="H12" i="1"/>
  <c r="J11" i="1"/>
  <c r="I11" i="1"/>
  <c r="H11" i="1"/>
  <c r="J10" i="1"/>
  <c r="I10" i="1"/>
  <c r="H10" i="1"/>
  <c r="J9" i="1"/>
  <c r="I9" i="1"/>
  <c r="H9" i="1"/>
  <c r="J8" i="1"/>
  <c r="I8" i="1"/>
  <c r="H8" i="1"/>
  <c r="J7" i="1"/>
  <c r="I7" i="1"/>
  <c r="H7" i="1"/>
  <c r="J6" i="1"/>
  <c r="I6" i="1"/>
  <c r="H6" i="1"/>
  <c r="J5" i="1"/>
  <c r="I5" i="1"/>
  <c r="H5" i="1"/>
  <c r="J4" i="1"/>
  <c r="I4" i="1"/>
  <c r="H4" i="1"/>
  <c r="B16" i="2" l="1"/>
  <c r="B11" i="2"/>
</calcChain>
</file>

<file path=xl/sharedStrings.xml><?xml version="1.0" encoding="utf-8"?>
<sst xmlns="http://schemas.openxmlformats.org/spreadsheetml/2006/main" count="119" uniqueCount="77">
  <si>
    <t>Position</t>
  </si>
  <si>
    <t>Player</t>
  </si>
  <si>
    <t>Stars</t>
  </si>
  <si>
    <t>Destruction %</t>
  </si>
  <si>
    <t>Attacks Used</t>
  </si>
  <si>
    <t>Attack Limit</t>
  </si>
  <si>
    <t>Attacks</t>
  </si>
  <si>
    <t>Completion %</t>
  </si>
  <si>
    <t>Stars / Attack</t>
  </si>
  <si>
    <t>Avg. Destruction</t>
  </si>
  <si>
    <t>JB</t>
  </si>
  <si>
    <t>7/7</t>
  </si>
  <si>
    <t>SuperClark</t>
  </si>
  <si>
    <t>Jöser</t>
  </si>
  <si>
    <t>stewart</t>
  </si>
  <si>
    <t>Mkjgct</t>
  </si>
  <si>
    <t>jeff</t>
  </si>
  <si>
    <t>Casserole</t>
  </si>
  <si>
    <t>CM-Wheeler-WG</t>
  </si>
  <si>
    <t>Mull</t>
  </si>
  <si>
    <t>ciMber</t>
  </si>
  <si>
    <t>SwampDonkey</t>
  </si>
  <si>
    <t>WillyG</t>
  </si>
  <si>
    <t>6/6</t>
  </si>
  <si>
    <t>Justin</t>
  </si>
  <si>
    <t>fred</t>
  </si>
  <si>
    <t>5/5</t>
  </si>
  <si>
    <t>Berticus</t>
  </si>
  <si>
    <t>3/3</t>
  </si>
  <si>
    <t>Arrogant SOB</t>
  </si>
  <si>
    <t>Rai</t>
  </si>
  <si>
    <t>1/1</t>
  </si>
  <si>
    <t>♥♦Joker♠♣</t>
  </si>
  <si>
    <t>W.C.Y</t>
  </si>
  <si>
    <t>SuperJim</t>
  </si>
  <si>
    <t>dog eat dog</t>
  </si>
  <si>
    <t>0/1</t>
  </si>
  <si>
    <t>Maynard's Realm — Performance Summary</t>
  </si>
  <si>
    <t>Metric</t>
  </si>
  <si>
    <t>Result</t>
  </si>
  <si>
    <t>Top 10 Players</t>
  </si>
  <si>
    <t>Visible Players</t>
  </si>
  <si>
    <t>Visible Player Stars</t>
  </si>
  <si>
    <t>Visible Destruction Points</t>
  </si>
  <si>
    <t>Attack Participation</t>
  </si>
  <si>
    <t>Average Stars per Attack</t>
  </si>
  <si>
    <t>Average Destruction per Attack</t>
  </si>
  <si>
    <t>Perfect 21-Star Players</t>
  </si>
  <si>
    <t>League Position</t>
  </si>
  <si>
    <t>League Stars</t>
  </si>
  <si>
    <t>League Destruction</t>
  </si>
  <si>
    <t>League Star Adjustment</t>
  </si>
  <si>
    <t>Notes: This workbook includes the 30 fully visible player rows. The partially visible Syamiluffy row was not included. League totals are recorded exactly as displayed and may include bonuses or adjustments beyond the visible player totals.</t>
  </si>
  <si>
    <t>Clan Maynard Accounts in Maynard's Realm</t>
  </si>
  <si>
    <t>Master League II — Group Standings</t>
  </si>
  <si>
    <t>Maynard's Realm</t>
  </si>
  <si>
    <t>Standings transcribed exactly as displayed in the supplied screenshot</t>
  </si>
  <si>
    <t>League</t>
  </si>
  <si>
    <t>Master League II</t>
  </si>
  <si>
    <t>Clan</t>
  </si>
  <si>
    <t>Displayed Status</t>
  </si>
  <si>
    <t>Displayed Position</t>
  </si>
  <si>
    <t>战神≈殿</t>
  </si>
  <si>
    <t>Promotion zone</t>
  </si>
  <si>
    <t>Stars Behind 4th</t>
  </si>
  <si>
    <t>OFW clan</t>
  </si>
  <si>
    <t>Destruction vs. 4th</t>
  </si>
  <si>
    <t>Hai Duong Ace</t>
  </si>
  <si>
    <t>Remain</t>
  </si>
  <si>
    <t>Stars Ahead of 6th</t>
  </si>
  <si>
    <t>一醉解千愁</t>
  </si>
  <si>
    <t>Stars Ahead of 7th</t>
  </si>
  <si>
    <t>اهل الغرام</t>
  </si>
  <si>
    <t>Lục Ngạn Hello</t>
  </si>
  <si>
    <t>Relegation zone</t>
  </si>
  <si>
    <t>Loading.........</t>
  </si>
  <si>
    <t>Maynard's Realm — Clan Results -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</si>
</sst>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name val="Carlito"/>
    </font>
    <font>
      <b/>
      <sz val="18"/>
      <color rgb="FFFFFFFF"/>
      <name val="Carlito"/>
    </font>
    <font>
      <i/>
      <sz val="11"/>
      <color rgb="FF4A2B1B"/>
      <name val="Carlito"/>
    </font>
    <font>
      <b/>
      <sz val="11"/>
      <color rgb="FFFFFFFF"/>
      <name val="Carlito"/>
    </font>
    <font>
      <sz val="10"/>
      <color rgb="FF2E241B"/>
      <name val="Carlito"/>
    </font>
    <font>
      <b/>
      <sz val="10"/>
      <color rgb="FF17365D"/>
      <name val="Carlito"/>
    </font>
    <font>
      <sz val="11"/>
      <color rgb="FF2E241B"/>
      <name val="Carlito"/>
    </font>
    <font>
      <b/>
      <sz val="11"/>
      <color rgb="FF4A2B1B"/>
      <name val="Carlito"/>
    </font>
    <font>
      <b/>
      <sz val="11"/>
      <color rgb="FF2E241B"/>
      <name val="Carlito"/>
    </font>
    <font>
      <i/>
      <sz val="11"/>
      <color rgb="FF6B4E00"/>
      <name val="Carlito"/>
    </font>
    <font>
      <b/>
      <sz val="17"/>
      <color rgb="FFFFFFFF"/>
      <name val="Carlito"/>
    </font>
    <font>
      <b/>
      <sz val="11"/>
      <color rgb="FF17365D"/>
      <name val="Carlito"/>
    </font>
    <font>
      <b/>
      <sz val="11"/>
      <color rgb="FF1E6B3A"/>
      <name val="Carlito"/>
    </font>
    <font>
      <b/>
      <sz val="11"/>
      <color rgb="FF922B21"/>
      <name val="Carlito"/>
    </font>
  </fonts>
  <fills count="15">
    <fill>
      <patternFill patternType="none"/>
    </fill>
    <fill>
      <patternFill patternType="gray125"/>
    </fill>
    <fill>
      <patternFill patternType="solid">
        <fgColor rgb="FFA73516"/>
      </patternFill>
    </fill>
    <fill>
      <patternFill patternType="solid">
        <fgColor rgb="FFE8D9B8"/>
      </patternFill>
    </fill>
    <fill>
      <patternFill patternType="solid">
        <fgColor rgb="FF7A2410"/>
      </patternFill>
    </fill>
    <fill>
      <patternFill patternType="solid">
        <fgColor rgb="FFF4EEDC"/>
      </patternFill>
    </fill>
    <fill>
      <patternFill patternType="solid">
        <fgColor rgb="FFB8C9E6"/>
      </patternFill>
    </fill>
    <fill>
      <patternFill patternType="solid">
        <fgColor rgb="FFF7F1E3"/>
      </patternFill>
    </fill>
    <fill>
      <patternFill patternType="solid">
        <fgColor rgb="FFD6A500"/>
      </patternFill>
    </fill>
    <fill>
      <patternFill patternType="solid">
        <fgColor rgb="FFFFF4CC"/>
      </patternFill>
    </fill>
    <fill>
      <patternFill patternType="solid">
        <fgColor rgb="FF17365D"/>
      </patternFill>
    </fill>
    <fill>
      <patternFill patternType="solid">
        <fgColor rgb="FF5B75A6"/>
      </patternFill>
    </fill>
    <fill>
      <patternFill patternType="solid">
        <fgColor rgb="FFEAF0F8"/>
      </patternFill>
    </fill>
    <fill>
      <patternFill patternType="solid">
        <fgColor rgb="FFD5F5E3"/>
      </patternFill>
    </fill>
    <fill>
      <patternFill patternType="solid">
        <fgColor rgb="FFFADBD8"/>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2">
    <xf numFmtId="0" fontId="0" fillId="0" borderId="0" xfId="0"/>
    <xf numFmtId="0" fontId="3" fillId="4"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1" fontId="4" fillId="0" borderId="1" xfId="0" applyNumberFormat="1" applyFont="1" applyFill="1" applyBorder="1" applyAlignment="1">
      <alignment vertical="center"/>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1" fontId="4" fillId="5" borderId="0" xfId="0" applyNumberFormat="1" applyFont="1" applyFill="1" applyBorder="1" applyAlignment="1">
      <alignment horizontal="center" vertical="center"/>
    </xf>
    <xf numFmtId="1" fontId="4" fillId="5" borderId="0" xfId="0" applyNumberFormat="1" applyFont="1" applyFill="1" applyBorder="1" applyAlignment="1">
      <alignment vertical="center"/>
    </xf>
    <xf numFmtId="0" fontId="4" fillId="5" borderId="0" xfId="0" applyNumberFormat="1" applyFont="1" applyFill="1" applyBorder="1" applyAlignment="1">
      <alignment horizontal="center" vertical="center"/>
    </xf>
    <xf numFmtId="164" fontId="4" fillId="5" borderId="0" xfId="0" applyNumberFormat="1" applyFont="1" applyFill="1" applyBorder="1" applyAlignment="1">
      <alignment horizontal="center" vertical="center"/>
    </xf>
    <xf numFmtId="2" fontId="4" fillId="5" borderId="0" xfId="0" applyNumberFormat="1" applyFont="1" applyFill="1" applyBorder="1" applyAlignment="1">
      <alignment horizontal="center" vertical="center"/>
    </xf>
    <xf numFmtId="1" fontId="5" fillId="6" borderId="3" xfId="0" applyNumberFormat="1" applyFont="1" applyFill="1" applyBorder="1" applyAlignment="1">
      <alignment horizontal="center" vertical="center"/>
    </xf>
    <xf numFmtId="1" fontId="5" fillId="6" borderId="3" xfId="0" applyNumberFormat="1" applyFont="1" applyFill="1" applyBorder="1" applyAlignment="1">
      <alignment vertical="center"/>
    </xf>
    <xf numFmtId="0" fontId="5" fillId="6" borderId="3" xfId="0" applyNumberFormat="1" applyFont="1" applyFill="1" applyBorder="1" applyAlignment="1">
      <alignment horizontal="center" vertical="center"/>
    </xf>
    <xf numFmtId="164" fontId="5" fillId="6" borderId="3" xfId="0" applyNumberFormat="1" applyFont="1" applyFill="1" applyBorder="1" applyAlignment="1">
      <alignment horizontal="center" vertical="center"/>
    </xf>
    <xf numFmtId="2" fontId="5" fillId="6" borderId="3"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6" fillId="7" borderId="5" xfId="0" applyNumberFormat="1" applyFont="1" applyFill="1" applyBorder="1"/>
    <xf numFmtId="0" fontId="6" fillId="7" borderId="7" xfId="0" applyNumberFormat="1" applyFont="1" applyFill="1" applyBorder="1"/>
    <xf numFmtId="164" fontId="6" fillId="7" borderId="7" xfId="0" applyNumberFormat="1" applyFont="1" applyFill="1" applyBorder="1"/>
    <xf numFmtId="2" fontId="6" fillId="7" borderId="7" xfId="0" applyNumberFormat="1" applyFont="1" applyFill="1" applyBorder="1"/>
    <xf numFmtId="0" fontId="6" fillId="7" borderId="9" xfId="0" applyNumberFormat="1" applyFont="1" applyFill="1" applyBorder="1"/>
    <xf numFmtId="0" fontId="7" fillId="7" borderId="4" xfId="0" applyNumberFormat="1" applyFont="1" applyFill="1" applyBorder="1"/>
    <xf numFmtId="0" fontId="7" fillId="7" borderId="6" xfId="0" applyNumberFormat="1" applyFont="1" applyFill="1" applyBorder="1"/>
    <xf numFmtId="0" fontId="7" fillId="7" borderId="8" xfId="0" applyNumberFormat="1" applyFont="1" applyFill="1" applyBorder="1"/>
    <xf numFmtId="0" fontId="8" fillId="8" borderId="0" xfId="0" applyNumberFormat="1" applyFont="1" applyFill="1" applyBorder="1" applyAlignment="1">
      <alignment horizontal="center"/>
    </xf>
    <xf numFmtId="0" fontId="0" fillId="7" borderId="1" xfId="0" applyNumberFormat="1" applyFont="1" applyFill="1" applyBorder="1" applyAlignment="1">
      <alignment horizontal="center"/>
    </xf>
    <xf numFmtId="0" fontId="0" fillId="7" borderId="0" xfId="0" applyNumberFormat="1" applyFont="1" applyFill="1" applyBorder="1" applyAlignment="1">
      <alignment horizontal="center"/>
    </xf>
    <xf numFmtId="0" fontId="0" fillId="7" borderId="2" xfId="0" applyNumberFormat="1" applyFont="1" applyFill="1" applyBorder="1" applyAlignment="1">
      <alignment horizontal="center"/>
    </xf>
    <xf numFmtId="0" fontId="0" fillId="7" borderId="1" xfId="0" applyNumberFormat="1" applyFont="1" applyFill="1" applyBorder="1" applyAlignment="1">
      <alignment horizontal="left"/>
    </xf>
    <xf numFmtId="0" fontId="0" fillId="7" borderId="0" xfId="0" applyNumberFormat="1" applyFont="1" applyFill="1" applyBorder="1" applyAlignment="1">
      <alignment horizontal="left"/>
    </xf>
    <xf numFmtId="0" fontId="0" fillId="7" borderId="2" xfId="0" applyNumberFormat="1" applyFont="1" applyFill="1" applyBorder="1" applyAlignment="1">
      <alignment horizontal="left"/>
    </xf>
    <xf numFmtId="0" fontId="3" fillId="11" borderId="0" xfId="0" applyNumberFormat="1" applyFont="1" applyFill="1" applyBorder="1" applyAlignment="1">
      <alignment horizontal="center" vertical="center" wrapText="1"/>
    </xf>
    <xf numFmtId="0" fontId="11" fillId="12" borderId="10" xfId="0" applyNumberFormat="1" applyFont="1" applyFill="1" applyBorder="1" applyAlignment="1">
      <alignment horizontal="center" vertical="center"/>
    </xf>
    <xf numFmtId="1" fontId="11" fillId="12" borderId="10" xfId="0" applyNumberFormat="1" applyFont="1" applyFill="1" applyBorder="1" applyAlignment="1">
      <alignment horizontal="center" vertical="center"/>
    </xf>
    <xf numFmtId="1" fontId="11" fillId="12" borderId="10" xfId="0" applyNumberFormat="1" applyFont="1" applyFill="1" applyBorder="1" applyAlignment="1">
      <alignment vertical="center"/>
    </xf>
    <xf numFmtId="164" fontId="11" fillId="12" borderId="10" xfId="0" applyNumberFormat="1" applyFont="1" applyFill="1" applyBorder="1" applyAlignment="1">
      <alignment horizontal="center" vertical="center"/>
    </xf>
    <xf numFmtId="2" fontId="11" fillId="12" borderId="10" xfId="0" applyNumberFormat="1" applyFont="1" applyFill="1" applyBorder="1" applyAlignment="1">
      <alignment horizontal="center" vertical="center"/>
    </xf>
    <xf numFmtId="0" fontId="3" fillId="4" borderId="0" xfId="0" applyNumberFormat="1" applyFont="1" applyFill="1" applyBorder="1" applyAlignment="1">
      <alignment horizontal="center" vertical="center"/>
    </xf>
    <xf numFmtId="0" fontId="6" fillId="0" borderId="1" xfId="0" applyNumberFormat="1" applyFont="1" applyFill="1" applyBorder="1" applyAlignment="1">
      <alignment vertical="center"/>
    </xf>
    <xf numFmtId="0" fontId="6" fillId="0" borderId="0" xfId="0" applyNumberFormat="1" applyFont="1" applyFill="1" applyBorder="1" applyAlignment="1">
      <alignment vertical="center"/>
    </xf>
    <xf numFmtId="0" fontId="6" fillId="0" borderId="1"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5" borderId="0" xfId="0" applyNumberFormat="1" applyFont="1" applyFill="1" applyBorder="1" applyAlignment="1">
      <alignment horizontal="center" vertical="center"/>
    </xf>
    <xf numFmtId="0" fontId="6" fillId="5" borderId="0" xfId="0" applyNumberFormat="1" applyFont="1" applyFill="1" applyBorder="1" applyAlignment="1">
      <alignment vertical="center"/>
    </xf>
    <xf numFmtId="0" fontId="6" fillId="5" borderId="2" xfId="0" applyNumberFormat="1" applyFont="1" applyFill="1" applyBorder="1" applyAlignment="1">
      <alignment horizontal="center" vertical="center"/>
    </xf>
    <xf numFmtId="0" fontId="6" fillId="5" borderId="2" xfId="0" applyNumberFormat="1" applyFont="1" applyFill="1" applyBorder="1" applyAlignment="1">
      <alignment vertical="center"/>
    </xf>
    <xf numFmtId="0" fontId="12" fillId="13" borderId="1" xfId="0" applyNumberFormat="1" applyFont="1" applyFill="1" applyBorder="1" applyAlignment="1">
      <alignment horizontal="center" vertical="center"/>
    </xf>
    <xf numFmtId="0" fontId="12" fillId="13" borderId="0" xfId="0" applyNumberFormat="1" applyFont="1" applyFill="1" applyBorder="1" applyAlignment="1">
      <alignment horizontal="center" vertical="center"/>
    </xf>
    <xf numFmtId="0" fontId="6" fillId="7" borderId="0" xfId="0" applyNumberFormat="1" applyFont="1" applyFill="1" applyBorder="1" applyAlignment="1">
      <alignment horizontal="center" vertical="center"/>
    </xf>
    <xf numFmtId="0" fontId="13" fillId="14" borderId="0" xfId="0" applyNumberFormat="1" applyFont="1" applyFill="1" applyBorder="1" applyAlignment="1">
      <alignment horizontal="center" vertical="center"/>
    </xf>
    <xf numFmtId="0" fontId="13" fillId="14" borderId="2" xfId="0" applyNumberFormat="1" applyFont="1" applyFill="1" applyBorder="1" applyAlignment="1">
      <alignment horizontal="center" vertical="center"/>
    </xf>
    <xf numFmtId="0" fontId="11" fillId="6" borderId="3" xfId="0" applyNumberFormat="1" applyFont="1" applyFill="1" applyBorder="1" applyAlignment="1">
      <alignment horizontal="center" vertical="center"/>
    </xf>
    <xf numFmtId="0" fontId="11" fillId="6" borderId="3" xfId="0" applyNumberFormat="1" applyFont="1" applyFill="1" applyBorder="1" applyAlignment="1">
      <alignment vertical="center"/>
    </xf>
    <xf numFmtId="0" fontId="3" fillId="10" borderId="0" xfId="0" applyNumberFormat="1" applyFont="1" applyFill="1" applyBorder="1" applyAlignment="1">
      <alignment horizontal="center"/>
    </xf>
    <xf numFmtId="0" fontId="0" fillId="12" borderId="12" xfId="0" applyNumberFormat="1" applyFont="1" applyFill="1" applyBorder="1"/>
    <xf numFmtId="0" fontId="0" fillId="12" borderId="14" xfId="0" applyNumberFormat="1" applyFont="1" applyFill="1" applyBorder="1"/>
    <xf numFmtId="0" fontId="0" fillId="12" borderId="16" xfId="0" applyNumberFormat="1" applyFont="1" applyFill="1" applyBorder="1"/>
    <xf numFmtId="0" fontId="11" fillId="12" borderId="11" xfId="0" applyNumberFormat="1" applyFont="1" applyFill="1" applyBorder="1"/>
    <xf numFmtId="0" fontId="11" fillId="12" borderId="13" xfId="0" applyNumberFormat="1" applyFont="1" applyFill="1" applyBorder="1"/>
    <xf numFmtId="0" fontId="11" fillId="12" borderId="15" xfId="0" applyNumberFormat="1" applyFont="1" applyFill="1" applyBorder="1"/>
    <xf numFmtId="0" fontId="1" fillId="2"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9" fillId="9" borderId="0" xfId="0" applyNumberFormat="1" applyFont="1" applyFill="1" applyBorder="1" applyAlignment="1">
      <alignment horizontal="left" vertical="center" wrapText="1"/>
    </xf>
    <xf numFmtId="0" fontId="10" fillId="10" borderId="0"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MasterIIRealmResultsTable" displayName="MasterIIRealmResultsTable" ref="A3:J24">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2.xml><?xml version="1.0" encoding="utf-8"?>
<table xmlns="http://schemas.openxmlformats.org/spreadsheetml/2006/main" id="2" name="MasterIIRealmClanMaynardAccountsTable" displayName="MasterIIRealmClanMaynardAccountsTable" ref="A3:J4">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3.xml><?xml version="1.0" encoding="utf-8"?>
<table xmlns="http://schemas.openxmlformats.org/spreadsheetml/2006/main" id="3" name="MasterLeagueIIStandingsTable" displayName="MasterLeagueIIStandingsTable" ref="A3:E11">
  <tableColumns count="5">
    <tableColumn id="1" name="Position"/>
    <tableColumn id="2" name="Clan"/>
    <tableColumn id="3" name="Stars"/>
    <tableColumn id="4" name="Destruction %"/>
    <tableColumn id="5" name="Displayed 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workbookViewId="0">
      <selection activeCell="A25" sqref="A25:XFD33"/>
    </sheetView>
  </sheetViews>
  <sheetFormatPr defaultRowHeight="14.25"/>
  <cols>
    <col min="1" max="1" width="10" customWidth="1"/>
    <col min="2" max="2" width="25"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30" customHeight="1">
      <c r="A1" s="67" t="s">
        <v>76</v>
      </c>
      <c r="B1" s="67"/>
      <c r="C1" s="67"/>
      <c r="D1" s="67"/>
      <c r="E1" s="67"/>
      <c r="F1" s="67"/>
      <c r="G1" s="67"/>
      <c r="H1" s="67"/>
      <c r="I1" s="67"/>
      <c r="J1" s="67"/>
    </row>
    <row r="2" spans="1:10" ht="20.100000000000001" customHeight="1">
      <c r="A2" s="68"/>
      <c r="B2" s="68"/>
      <c r="C2" s="68"/>
      <c r="D2" s="68"/>
      <c r="E2" s="68"/>
      <c r="F2" s="68"/>
      <c r="G2" s="68"/>
      <c r="H2" s="68"/>
      <c r="I2" s="68"/>
      <c r="J2" s="68"/>
    </row>
    <row r="3" spans="1:10" ht="27.95" customHeight="1">
      <c r="A3" s="1" t="s">
        <v>0</v>
      </c>
      <c r="B3" s="1" t="s">
        <v>1</v>
      </c>
      <c r="C3" s="1" t="s">
        <v>2</v>
      </c>
      <c r="D3" s="1" t="s">
        <v>3</v>
      </c>
      <c r="E3" s="1" t="s">
        <v>4</v>
      </c>
      <c r="F3" s="1" t="s">
        <v>5</v>
      </c>
      <c r="G3" s="1" t="s">
        <v>6</v>
      </c>
      <c r="H3" s="1" t="s">
        <v>7</v>
      </c>
      <c r="I3" s="1" t="s">
        <v>8</v>
      </c>
      <c r="J3" s="1" t="s">
        <v>9</v>
      </c>
    </row>
    <row r="4" spans="1:10" ht="20.100000000000001" customHeight="1">
      <c r="A4" s="4">
        <v>1</v>
      </c>
      <c r="B4" s="5" t="s">
        <v>10</v>
      </c>
      <c r="C4" s="4">
        <v>21</v>
      </c>
      <c r="D4" s="4">
        <v>700</v>
      </c>
      <c r="E4" s="4">
        <v>7</v>
      </c>
      <c r="F4" s="4">
        <v>7</v>
      </c>
      <c r="G4" s="2" t="s">
        <v>11</v>
      </c>
      <c r="H4" s="8">
        <f t="shared" ref="H4:H24" si="0">IF(F4=0,"",E4/F4)</f>
        <v>1</v>
      </c>
      <c r="I4" s="10">
        <f t="shared" ref="I4:I24" si="1">IF(E4=0,"",C4/E4)</f>
        <v>3</v>
      </c>
      <c r="J4" s="8">
        <f t="shared" ref="J4:J24" si="2">IF(E4=0,"",D4/E4/100)</f>
        <v>1</v>
      </c>
    </row>
    <row r="5" spans="1:10" ht="20.100000000000001" customHeight="1">
      <c r="A5" s="12">
        <v>1</v>
      </c>
      <c r="B5" s="13" t="s">
        <v>12</v>
      </c>
      <c r="C5" s="12">
        <v>21</v>
      </c>
      <c r="D5" s="12">
        <v>700</v>
      </c>
      <c r="E5" s="12">
        <v>7</v>
      </c>
      <c r="F5" s="12">
        <v>7</v>
      </c>
      <c r="G5" s="14" t="s">
        <v>11</v>
      </c>
      <c r="H5" s="15">
        <f t="shared" si="0"/>
        <v>1</v>
      </c>
      <c r="I5" s="16">
        <f t="shared" si="1"/>
        <v>3</v>
      </c>
      <c r="J5" s="15">
        <f t="shared" si="2"/>
        <v>1</v>
      </c>
    </row>
    <row r="6" spans="1:10" ht="20.100000000000001" customHeight="1">
      <c r="A6" s="6">
        <v>1</v>
      </c>
      <c r="B6" s="7" t="s">
        <v>13</v>
      </c>
      <c r="C6" s="6">
        <v>21</v>
      </c>
      <c r="D6" s="6">
        <v>700</v>
      </c>
      <c r="E6" s="6">
        <v>7</v>
      </c>
      <c r="F6" s="6">
        <v>7</v>
      </c>
      <c r="G6" s="3" t="s">
        <v>11</v>
      </c>
      <c r="H6" s="9">
        <f t="shared" si="0"/>
        <v>1</v>
      </c>
      <c r="I6" s="11">
        <f t="shared" si="1"/>
        <v>3</v>
      </c>
      <c r="J6" s="9">
        <f t="shared" si="2"/>
        <v>1</v>
      </c>
    </row>
    <row r="7" spans="1:10" ht="20.100000000000001" customHeight="1">
      <c r="A7" s="12">
        <v>4</v>
      </c>
      <c r="B7" s="13" t="s">
        <v>14</v>
      </c>
      <c r="C7" s="12">
        <v>20</v>
      </c>
      <c r="D7" s="12">
        <v>696</v>
      </c>
      <c r="E7" s="12">
        <v>7</v>
      </c>
      <c r="F7" s="12">
        <v>7</v>
      </c>
      <c r="G7" s="14" t="s">
        <v>11</v>
      </c>
      <c r="H7" s="15">
        <f t="shared" si="0"/>
        <v>1</v>
      </c>
      <c r="I7" s="16">
        <f t="shared" si="1"/>
        <v>2.8571428571428572</v>
      </c>
      <c r="J7" s="15">
        <f t="shared" si="2"/>
        <v>0.99428571428571433</v>
      </c>
    </row>
    <row r="8" spans="1:10" ht="20.100000000000001" customHeight="1">
      <c r="A8" s="6">
        <v>5</v>
      </c>
      <c r="B8" s="7" t="s">
        <v>15</v>
      </c>
      <c r="C8" s="6">
        <v>20</v>
      </c>
      <c r="D8" s="6">
        <v>688</v>
      </c>
      <c r="E8" s="6">
        <v>7</v>
      </c>
      <c r="F8" s="6">
        <v>7</v>
      </c>
      <c r="G8" s="3" t="s">
        <v>11</v>
      </c>
      <c r="H8" s="9">
        <f t="shared" si="0"/>
        <v>1</v>
      </c>
      <c r="I8" s="11">
        <f t="shared" si="1"/>
        <v>2.8571428571428572</v>
      </c>
      <c r="J8" s="9">
        <f t="shared" si="2"/>
        <v>0.98285714285714287</v>
      </c>
    </row>
    <row r="9" spans="1:10" ht="20.100000000000001" customHeight="1">
      <c r="A9" s="12">
        <v>6</v>
      </c>
      <c r="B9" s="13" t="s">
        <v>16</v>
      </c>
      <c r="C9" s="12">
        <v>20</v>
      </c>
      <c r="D9" s="12">
        <v>682</v>
      </c>
      <c r="E9" s="12">
        <v>7</v>
      </c>
      <c r="F9" s="12">
        <v>7</v>
      </c>
      <c r="G9" s="14" t="s">
        <v>11</v>
      </c>
      <c r="H9" s="15">
        <f t="shared" si="0"/>
        <v>1</v>
      </c>
      <c r="I9" s="16">
        <f t="shared" si="1"/>
        <v>2.8571428571428572</v>
      </c>
      <c r="J9" s="15">
        <f t="shared" si="2"/>
        <v>0.97428571428571431</v>
      </c>
    </row>
    <row r="10" spans="1:10" ht="20.100000000000001" customHeight="1">
      <c r="A10" s="6">
        <v>7</v>
      </c>
      <c r="B10" s="7" t="s">
        <v>17</v>
      </c>
      <c r="C10" s="6">
        <v>19</v>
      </c>
      <c r="D10" s="6">
        <v>678</v>
      </c>
      <c r="E10" s="6">
        <v>7</v>
      </c>
      <c r="F10" s="6">
        <v>7</v>
      </c>
      <c r="G10" s="3" t="s">
        <v>11</v>
      </c>
      <c r="H10" s="9">
        <f t="shared" si="0"/>
        <v>1</v>
      </c>
      <c r="I10" s="11">
        <f t="shared" si="1"/>
        <v>2.7142857142857144</v>
      </c>
      <c r="J10" s="9">
        <f t="shared" si="2"/>
        <v>0.96857142857142864</v>
      </c>
    </row>
    <row r="11" spans="1:10" ht="21" customHeight="1">
      <c r="A11" s="17">
        <v>8</v>
      </c>
      <c r="B11" s="18" t="s">
        <v>18</v>
      </c>
      <c r="C11" s="17">
        <v>19</v>
      </c>
      <c r="D11" s="17">
        <v>676</v>
      </c>
      <c r="E11" s="17">
        <v>7</v>
      </c>
      <c r="F11" s="17">
        <v>7</v>
      </c>
      <c r="G11" s="19" t="s">
        <v>11</v>
      </c>
      <c r="H11" s="20">
        <f t="shared" si="0"/>
        <v>1</v>
      </c>
      <c r="I11" s="21">
        <f t="shared" si="1"/>
        <v>2.7142857142857144</v>
      </c>
      <c r="J11" s="20">
        <f t="shared" si="2"/>
        <v>0.96571428571428575</v>
      </c>
    </row>
    <row r="12" spans="1:10" ht="20.100000000000001" customHeight="1">
      <c r="A12" s="6">
        <v>9</v>
      </c>
      <c r="B12" s="7" t="s">
        <v>19</v>
      </c>
      <c r="C12" s="6">
        <v>18</v>
      </c>
      <c r="D12" s="6">
        <v>664</v>
      </c>
      <c r="E12" s="6">
        <v>7</v>
      </c>
      <c r="F12" s="6">
        <v>7</v>
      </c>
      <c r="G12" s="3" t="s">
        <v>11</v>
      </c>
      <c r="H12" s="9">
        <f t="shared" si="0"/>
        <v>1</v>
      </c>
      <c r="I12" s="11">
        <f t="shared" si="1"/>
        <v>2.5714285714285716</v>
      </c>
      <c r="J12" s="9">
        <f t="shared" si="2"/>
        <v>0.94857142857142862</v>
      </c>
    </row>
    <row r="13" spans="1:10" ht="20.100000000000001" customHeight="1">
      <c r="A13" s="12">
        <v>10</v>
      </c>
      <c r="B13" s="13" t="s">
        <v>20</v>
      </c>
      <c r="C13" s="12">
        <v>18</v>
      </c>
      <c r="D13" s="12">
        <v>657</v>
      </c>
      <c r="E13" s="12">
        <v>7</v>
      </c>
      <c r="F13" s="12">
        <v>7</v>
      </c>
      <c r="G13" s="14" t="s">
        <v>11</v>
      </c>
      <c r="H13" s="15">
        <f t="shared" si="0"/>
        <v>1</v>
      </c>
      <c r="I13" s="16">
        <f t="shared" si="1"/>
        <v>2.5714285714285716</v>
      </c>
      <c r="J13" s="15">
        <f t="shared" si="2"/>
        <v>0.93857142857142861</v>
      </c>
    </row>
    <row r="14" spans="1:10" ht="20.100000000000001" customHeight="1">
      <c r="A14" s="6">
        <v>11</v>
      </c>
      <c r="B14" s="7" t="s">
        <v>21</v>
      </c>
      <c r="C14" s="6">
        <v>17</v>
      </c>
      <c r="D14" s="6">
        <v>661</v>
      </c>
      <c r="E14" s="6">
        <v>7</v>
      </c>
      <c r="F14" s="6">
        <v>7</v>
      </c>
      <c r="G14" s="3" t="s">
        <v>11</v>
      </c>
      <c r="H14" s="9">
        <f t="shared" si="0"/>
        <v>1</v>
      </c>
      <c r="I14" s="11">
        <f t="shared" si="1"/>
        <v>2.4285714285714284</v>
      </c>
      <c r="J14" s="9">
        <f t="shared" si="2"/>
        <v>0.94428571428571428</v>
      </c>
    </row>
    <row r="15" spans="1:10" ht="20.100000000000001" customHeight="1">
      <c r="A15" s="12">
        <v>12</v>
      </c>
      <c r="B15" s="13" t="s">
        <v>22</v>
      </c>
      <c r="C15" s="12">
        <v>16</v>
      </c>
      <c r="D15" s="12">
        <v>553</v>
      </c>
      <c r="E15" s="12">
        <v>6</v>
      </c>
      <c r="F15" s="12">
        <v>6</v>
      </c>
      <c r="G15" s="14" t="s">
        <v>23</v>
      </c>
      <c r="H15" s="15">
        <f t="shared" si="0"/>
        <v>1</v>
      </c>
      <c r="I15" s="16">
        <f t="shared" si="1"/>
        <v>2.6666666666666665</v>
      </c>
      <c r="J15" s="15">
        <f t="shared" si="2"/>
        <v>0.92166666666666675</v>
      </c>
    </row>
    <row r="16" spans="1:10" ht="20.100000000000001" customHeight="1">
      <c r="A16" s="6">
        <v>13</v>
      </c>
      <c r="B16" s="7" t="s">
        <v>24</v>
      </c>
      <c r="C16" s="6">
        <v>13</v>
      </c>
      <c r="D16" s="6">
        <v>507</v>
      </c>
      <c r="E16" s="6">
        <v>6</v>
      </c>
      <c r="F16" s="6">
        <v>6</v>
      </c>
      <c r="G16" s="3" t="s">
        <v>23</v>
      </c>
      <c r="H16" s="9">
        <f t="shared" si="0"/>
        <v>1</v>
      </c>
      <c r="I16" s="11">
        <f t="shared" si="1"/>
        <v>2.1666666666666665</v>
      </c>
      <c r="J16" s="9">
        <f t="shared" si="2"/>
        <v>0.84499999999999997</v>
      </c>
    </row>
    <row r="17" spans="1:10" ht="20.100000000000001" customHeight="1">
      <c r="A17" s="12">
        <v>14</v>
      </c>
      <c r="B17" s="13" t="s">
        <v>25</v>
      </c>
      <c r="C17" s="12">
        <v>11</v>
      </c>
      <c r="D17" s="12">
        <v>389</v>
      </c>
      <c r="E17" s="12">
        <v>5</v>
      </c>
      <c r="F17" s="12">
        <v>5</v>
      </c>
      <c r="G17" s="14" t="s">
        <v>26</v>
      </c>
      <c r="H17" s="15">
        <f t="shared" si="0"/>
        <v>1</v>
      </c>
      <c r="I17" s="16">
        <f t="shared" si="1"/>
        <v>2.2000000000000002</v>
      </c>
      <c r="J17" s="15">
        <f t="shared" si="2"/>
        <v>0.77800000000000002</v>
      </c>
    </row>
    <row r="18" spans="1:10" ht="20.100000000000001" customHeight="1">
      <c r="A18" s="6">
        <v>15</v>
      </c>
      <c r="B18" s="7" t="s">
        <v>27</v>
      </c>
      <c r="C18" s="6">
        <v>7</v>
      </c>
      <c r="D18" s="6">
        <v>287</v>
      </c>
      <c r="E18" s="6">
        <v>3</v>
      </c>
      <c r="F18" s="6">
        <v>3</v>
      </c>
      <c r="G18" s="3" t="s">
        <v>28</v>
      </c>
      <c r="H18" s="9">
        <f t="shared" si="0"/>
        <v>1</v>
      </c>
      <c r="I18" s="11">
        <f t="shared" si="1"/>
        <v>2.3333333333333335</v>
      </c>
      <c r="J18" s="9">
        <f t="shared" si="2"/>
        <v>0.95666666666666667</v>
      </c>
    </row>
    <row r="19" spans="1:10" ht="20.100000000000001" customHeight="1">
      <c r="A19" s="12">
        <v>16</v>
      </c>
      <c r="B19" s="13" t="s">
        <v>29</v>
      </c>
      <c r="C19" s="12">
        <v>5</v>
      </c>
      <c r="D19" s="12">
        <v>255</v>
      </c>
      <c r="E19" s="12">
        <v>3</v>
      </c>
      <c r="F19" s="12">
        <v>3</v>
      </c>
      <c r="G19" s="14" t="s">
        <v>28</v>
      </c>
      <c r="H19" s="15">
        <f t="shared" si="0"/>
        <v>1</v>
      </c>
      <c r="I19" s="16">
        <f t="shared" si="1"/>
        <v>1.6666666666666667</v>
      </c>
      <c r="J19" s="15">
        <f t="shared" si="2"/>
        <v>0.85</v>
      </c>
    </row>
    <row r="20" spans="1:10" ht="20.100000000000001" customHeight="1">
      <c r="A20" s="6">
        <v>17</v>
      </c>
      <c r="B20" s="7" t="s">
        <v>30</v>
      </c>
      <c r="C20" s="6">
        <v>3</v>
      </c>
      <c r="D20" s="6">
        <v>100</v>
      </c>
      <c r="E20" s="6">
        <v>1</v>
      </c>
      <c r="F20" s="6">
        <v>1</v>
      </c>
      <c r="G20" s="3" t="s">
        <v>31</v>
      </c>
      <c r="H20" s="9">
        <f t="shared" si="0"/>
        <v>1</v>
      </c>
      <c r="I20" s="11">
        <f t="shared" si="1"/>
        <v>3</v>
      </c>
      <c r="J20" s="9">
        <f t="shared" si="2"/>
        <v>1</v>
      </c>
    </row>
    <row r="21" spans="1:10" ht="20.100000000000001" customHeight="1">
      <c r="A21" s="12">
        <v>18</v>
      </c>
      <c r="B21" s="13" t="s">
        <v>32</v>
      </c>
      <c r="C21" s="12">
        <v>2</v>
      </c>
      <c r="D21" s="12">
        <v>86</v>
      </c>
      <c r="E21" s="12">
        <v>1</v>
      </c>
      <c r="F21" s="12">
        <v>1</v>
      </c>
      <c r="G21" s="14" t="s">
        <v>31</v>
      </c>
      <c r="H21" s="15">
        <f t="shared" si="0"/>
        <v>1</v>
      </c>
      <c r="I21" s="16">
        <f t="shared" si="1"/>
        <v>2</v>
      </c>
      <c r="J21" s="15">
        <f t="shared" si="2"/>
        <v>0.86</v>
      </c>
    </row>
    <row r="22" spans="1:10" ht="20.100000000000001" customHeight="1">
      <c r="A22" s="6">
        <v>19</v>
      </c>
      <c r="B22" s="7" t="s">
        <v>33</v>
      </c>
      <c r="C22" s="6">
        <v>1</v>
      </c>
      <c r="D22" s="6">
        <v>74</v>
      </c>
      <c r="E22" s="6">
        <v>1</v>
      </c>
      <c r="F22" s="6">
        <v>1</v>
      </c>
      <c r="G22" s="3" t="s">
        <v>31</v>
      </c>
      <c r="H22" s="9">
        <f t="shared" si="0"/>
        <v>1</v>
      </c>
      <c r="I22" s="11">
        <f t="shared" si="1"/>
        <v>1</v>
      </c>
      <c r="J22" s="9">
        <f t="shared" si="2"/>
        <v>0.74</v>
      </c>
    </row>
    <row r="23" spans="1:10" ht="20.100000000000001" customHeight="1">
      <c r="A23" s="12">
        <v>20</v>
      </c>
      <c r="B23" s="13" t="s">
        <v>34</v>
      </c>
      <c r="C23" s="12">
        <v>1</v>
      </c>
      <c r="D23" s="12">
        <v>66</v>
      </c>
      <c r="E23" s="12">
        <v>1</v>
      </c>
      <c r="F23" s="12">
        <v>1</v>
      </c>
      <c r="G23" s="14" t="s">
        <v>31</v>
      </c>
      <c r="H23" s="15">
        <f t="shared" si="0"/>
        <v>1</v>
      </c>
      <c r="I23" s="16">
        <f t="shared" si="1"/>
        <v>1</v>
      </c>
      <c r="J23" s="15">
        <f t="shared" si="2"/>
        <v>0.66</v>
      </c>
    </row>
    <row r="24" spans="1:10" ht="20.100000000000001" customHeight="1">
      <c r="A24" s="6">
        <v>21</v>
      </c>
      <c r="B24" s="7" t="s">
        <v>35</v>
      </c>
      <c r="C24" s="6">
        <v>0</v>
      </c>
      <c r="D24" s="6">
        <v>0</v>
      </c>
      <c r="E24" s="6">
        <v>0</v>
      </c>
      <c r="F24" s="6">
        <v>1</v>
      </c>
      <c r="G24" s="3" t="s">
        <v>36</v>
      </c>
      <c r="H24" s="9">
        <f t="shared" si="0"/>
        <v>0</v>
      </c>
      <c r="I24" s="11" t="str">
        <f t="shared" si="1"/>
        <v/>
      </c>
      <c r="J24" s="9" t="str">
        <f t="shared" si="2"/>
        <v/>
      </c>
    </row>
  </sheetData>
  <mergeCells count="2">
    <mergeCell ref="A1:J1"/>
    <mergeCell ref="A2:J2"/>
  </mergeCells>
  <conditionalFormatting sqref="C4:C24">
    <cfRule type="dataBar" priority="5">
      <dataBar>
        <cfvo type="min"/>
        <cfvo type="max"/>
        <color rgb="FFD6A500"/>
      </dataBar>
    </cfRule>
  </conditionalFormatting>
  <conditionalFormatting sqref="H4:H24">
    <cfRule type="colorScale" priority="6">
      <colorScale>
        <cfvo type="min"/>
        <cfvo type="percentile" val="50"/>
        <cfvo type="max"/>
        <color rgb="FFFADBD8"/>
        <color rgb="FFFCF3CF"/>
        <color rgb="FFD5F5E3"/>
      </colorScale>
    </cfRule>
  </conditionalFormatting>
  <conditionalFormatting sqref="J4:J24">
    <cfRule type="colorScale" priority="7">
      <colorScale>
        <cfvo type="min"/>
        <cfvo type="percentile" val="50"/>
        <cfvo type="max"/>
        <color rgb="FFFADBD8"/>
        <color rgb="FFFCF3CF"/>
        <color rgb="FFD5F5E3"/>
      </colorScale>
    </cfRule>
  </conditionalFormatting>
  <conditionalFormatting sqref="C4:C24">
    <cfRule type="dataBar" priority="8">
      <dataBar>
        <cfvo type="min"/>
        <cfvo type="max"/>
        <color rgb="FFD6A500"/>
      </dataBar>
      <extLst>
        <ext xmlns:x14="http://schemas.microsoft.com/office/spreadsheetml/2009/9/main" uri="{B025F937-C7B1-47D3-B67F-A62EFF666E3E}">
          <x14:id>{FD5D6478-F8DC-5082-7897-5350E812F39C}</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FD5D6478-F8DC-5082-7897-5350E812F39C}">
            <x14:dataBar>
              <x14:cfvo type="min"/>
              <x14:cfvo type="max"/>
              <x14:negativeFillColor auto="1"/>
              <x14:axisColor auto="1"/>
            </x14:dataBar>
          </x14:cfRule>
          <xm:sqref>C4:C24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F1"/>
    </sheetView>
  </sheetViews>
  <sheetFormatPr defaultRowHeight="14.25"/>
  <cols>
    <col min="1" max="1" width="30" customWidth="1"/>
    <col min="2" max="2" width="16" customWidth="1"/>
    <col min="3" max="3" width="4" customWidth="1"/>
    <col min="4" max="4" width="25" customWidth="1"/>
    <col min="5" max="5" width="10" customWidth="1"/>
    <col min="6" max="6" width="16" customWidth="1"/>
  </cols>
  <sheetData>
    <row r="1" spans="1:6" ht="30" customHeight="1">
      <c r="A1" s="67" t="s">
        <v>37</v>
      </c>
      <c r="B1" s="67"/>
      <c r="C1" s="67"/>
      <c r="D1" s="67"/>
      <c r="E1" s="67"/>
      <c r="F1" s="67"/>
    </row>
    <row r="3" spans="1:6" ht="15">
      <c r="A3" s="22" t="s">
        <v>38</v>
      </c>
      <c r="B3" s="22" t="s">
        <v>39</v>
      </c>
      <c r="D3" s="69" t="s">
        <v>40</v>
      </c>
      <c r="E3" s="69"/>
      <c r="F3" s="69"/>
    </row>
    <row r="4" spans="1:6" ht="15">
      <c r="A4" s="28" t="s">
        <v>41</v>
      </c>
      <c r="B4" s="23">
        <f>COUNTA('Realm Results'!B4:B24)</f>
        <v>21</v>
      </c>
      <c r="D4" s="31" t="s">
        <v>1</v>
      </c>
      <c r="E4" s="31" t="s">
        <v>2</v>
      </c>
      <c r="F4" s="31" t="s">
        <v>3</v>
      </c>
    </row>
    <row r="5" spans="1:6" ht="15">
      <c r="A5" s="29" t="s">
        <v>42</v>
      </c>
      <c r="B5" s="24">
        <f>SUM('Realm Results'!C4:C24)</f>
        <v>273</v>
      </c>
      <c r="D5" s="35" t="str">
        <f>'Realm Results'!B4</f>
        <v>JB</v>
      </c>
      <c r="E5" s="32">
        <f>'Realm Results'!C4</f>
        <v>21</v>
      </c>
      <c r="F5" s="32">
        <f>'Realm Results'!D4</f>
        <v>700</v>
      </c>
    </row>
    <row r="6" spans="1:6" ht="15">
      <c r="A6" s="29" t="s">
        <v>43</v>
      </c>
      <c r="B6" s="24">
        <f>SUM('Realm Results'!D4:D24)</f>
        <v>9819</v>
      </c>
      <c r="D6" s="36" t="str">
        <f>'Realm Results'!B5</f>
        <v>SuperClark</v>
      </c>
      <c r="E6" s="33">
        <f>'Realm Results'!C5</f>
        <v>21</v>
      </c>
      <c r="F6" s="33">
        <f>'Realm Results'!D5</f>
        <v>700</v>
      </c>
    </row>
    <row r="7" spans="1:6" ht="15">
      <c r="A7" s="29" t="s">
        <v>4</v>
      </c>
      <c r="B7" s="24">
        <f>SUM('Realm Results'!E4:E24)</f>
        <v>104</v>
      </c>
      <c r="D7" s="36" t="str">
        <f>'Realm Results'!B6</f>
        <v>Jöser</v>
      </c>
      <c r="E7" s="33">
        <f>'Realm Results'!C6</f>
        <v>21</v>
      </c>
      <c r="F7" s="33">
        <f>'Realm Results'!D6</f>
        <v>700</v>
      </c>
    </row>
    <row r="8" spans="1:6" ht="15">
      <c r="A8" s="29" t="s">
        <v>5</v>
      </c>
      <c r="B8" s="24">
        <f>SUM('Realm Results'!F4:F24)</f>
        <v>105</v>
      </c>
      <c r="D8" s="36" t="str">
        <f>'Realm Results'!B7</f>
        <v>stewart</v>
      </c>
      <c r="E8" s="33">
        <f>'Realm Results'!C7</f>
        <v>20</v>
      </c>
      <c r="F8" s="33">
        <f>'Realm Results'!D7</f>
        <v>696</v>
      </c>
    </row>
    <row r="9" spans="1:6" ht="15">
      <c r="A9" s="29" t="s">
        <v>44</v>
      </c>
      <c r="B9" s="25">
        <f>IF(B8=0,0,B7/B8)</f>
        <v>0.99047619047619051</v>
      </c>
      <c r="D9" s="36" t="str">
        <f>'Realm Results'!B8</f>
        <v>Mkjgct</v>
      </c>
      <c r="E9" s="33">
        <f>'Realm Results'!C8</f>
        <v>20</v>
      </c>
      <c r="F9" s="33">
        <f>'Realm Results'!D8</f>
        <v>688</v>
      </c>
    </row>
    <row r="10" spans="1:6" ht="15">
      <c r="A10" s="29" t="s">
        <v>45</v>
      </c>
      <c r="B10" s="26">
        <f>IF(B7=0,0,B5/B7)</f>
        <v>2.625</v>
      </c>
      <c r="D10" s="36" t="str">
        <f>'Realm Results'!B9</f>
        <v>jeff</v>
      </c>
      <c r="E10" s="33">
        <f>'Realm Results'!C9</f>
        <v>20</v>
      </c>
      <c r="F10" s="33">
        <f>'Realm Results'!D9</f>
        <v>682</v>
      </c>
    </row>
    <row r="11" spans="1:6" ht="15">
      <c r="A11" s="29" t="s">
        <v>46</v>
      </c>
      <c r="B11" s="25">
        <f>IF(B7=0,0,B6/B7/100)</f>
        <v>0.94413461538461529</v>
      </c>
      <c r="D11" s="36" t="str">
        <f>'Realm Results'!B10</f>
        <v>Casserole</v>
      </c>
      <c r="E11" s="33">
        <f>'Realm Results'!C10</f>
        <v>19</v>
      </c>
      <c r="F11" s="33">
        <f>'Realm Results'!D10</f>
        <v>678</v>
      </c>
    </row>
    <row r="12" spans="1:6" ht="15">
      <c r="A12" s="29" t="s">
        <v>47</v>
      </c>
      <c r="B12" s="24">
        <f>COUNTIF('Realm Results'!C4:C24,21)</f>
        <v>3</v>
      </c>
      <c r="D12" s="36" t="str">
        <f>'Realm Results'!B11</f>
        <v>CM-Wheeler-WG</v>
      </c>
      <c r="E12" s="33">
        <f>'Realm Results'!C11</f>
        <v>19</v>
      </c>
      <c r="F12" s="33">
        <f>'Realm Results'!D11</f>
        <v>676</v>
      </c>
    </row>
    <row r="13" spans="1:6" ht="15">
      <c r="A13" s="29" t="s">
        <v>48</v>
      </c>
      <c r="B13" s="24">
        <f>'League Standings'!A8</f>
        <v>5</v>
      </c>
      <c r="D13" s="36" t="str">
        <f>'Realm Results'!B12</f>
        <v>Mull</v>
      </c>
      <c r="E13" s="33">
        <f>'Realm Results'!C12</f>
        <v>18</v>
      </c>
      <c r="F13" s="33">
        <f>'Realm Results'!D12</f>
        <v>664</v>
      </c>
    </row>
    <row r="14" spans="1:6" ht="15">
      <c r="A14" s="29" t="s">
        <v>49</v>
      </c>
      <c r="B14" s="24">
        <f>'League Standings'!C8</f>
        <v>303</v>
      </c>
      <c r="D14" s="37" t="str">
        <f>'Realm Results'!B13</f>
        <v>ciMber</v>
      </c>
      <c r="E14" s="34">
        <f>'Realm Results'!C13</f>
        <v>18</v>
      </c>
      <c r="F14" s="34">
        <f>'Realm Results'!D13</f>
        <v>657</v>
      </c>
    </row>
    <row r="15" spans="1:6" ht="15">
      <c r="A15" s="29" t="s">
        <v>50</v>
      </c>
      <c r="B15" s="24">
        <f>'League Standings'!D8</f>
        <v>9745</v>
      </c>
    </row>
    <row r="16" spans="1:6" ht="15">
      <c r="A16" s="30" t="s">
        <v>51</v>
      </c>
      <c r="B16" s="27">
        <f>B14-B5</f>
        <v>30</v>
      </c>
    </row>
    <row r="18" spans="1:6">
      <c r="A18" s="70" t="s">
        <v>52</v>
      </c>
      <c r="B18" s="70"/>
      <c r="C18" s="70"/>
      <c r="D18" s="70"/>
      <c r="E18" s="70"/>
      <c r="F18" s="70"/>
    </row>
    <row r="19" spans="1:6">
      <c r="A19" s="70"/>
      <c r="B19" s="70"/>
      <c r="C19" s="70"/>
      <c r="D19" s="70"/>
      <c r="E19" s="70"/>
      <c r="F19" s="70"/>
    </row>
    <row r="20" spans="1:6">
      <c r="A20" s="70"/>
      <c r="B20" s="70"/>
      <c r="C20" s="70"/>
      <c r="D20" s="70"/>
      <c r="E20" s="70"/>
      <c r="F20" s="70"/>
    </row>
  </sheetData>
  <mergeCells count="3">
    <mergeCell ref="A1:F1"/>
    <mergeCell ref="D3:F3"/>
    <mergeCell ref="A18: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A5" sqref="A5:XFD5"/>
    </sheetView>
  </sheetViews>
  <sheetFormatPr defaultRowHeight="14.25"/>
  <cols>
    <col min="1" max="1" width="10" customWidth="1"/>
    <col min="2" max="2" width="25"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27.95" customHeight="1">
      <c r="A1" s="71" t="s">
        <v>53</v>
      </c>
      <c r="B1" s="71"/>
      <c r="C1" s="71"/>
      <c r="D1" s="71"/>
      <c r="E1" s="71"/>
      <c r="F1" s="71"/>
      <c r="G1" s="71"/>
      <c r="H1" s="71"/>
      <c r="I1" s="71"/>
      <c r="J1" s="71"/>
    </row>
    <row r="3" spans="1:10" ht="27.95" customHeight="1">
      <c r="A3" s="38" t="s">
        <v>0</v>
      </c>
      <c r="B3" s="38" t="s">
        <v>1</v>
      </c>
      <c r="C3" s="38" t="s">
        <v>2</v>
      </c>
      <c r="D3" s="38" t="s">
        <v>3</v>
      </c>
      <c r="E3" s="38" t="s">
        <v>4</v>
      </c>
      <c r="F3" s="38" t="s">
        <v>5</v>
      </c>
      <c r="G3" s="38" t="s">
        <v>6</v>
      </c>
      <c r="H3" s="38" t="s">
        <v>7</v>
      </c>
      <c r="I3" s="38" t="s">
        <v>8</v>
      </c>
      <c r="J3" s="38" t="s">
        <v>9</v>
      </c>
    </row>
    <row r="4" spans="1:10" ht="21" customHeight="1">
      <c r="A4" s="40">
        <v>8</v>
      </c>
      <c r="B4" s="41" t="s">
        <v>18</v>
      </c>
      <c r="C4" s="40">
        <v>19</v>
      </c>
      <c r="D4" s="40">
        <v>676</v>
      </c>
      <c r="E4" s="40">
        <v>7</v>
      </c>
      <c r="F4" s="40">
        <v>7</v>
      </c>
      <c r="G4" s="39" t="s">
        <v>11</v>
      </c>
      <c r="H4" s="42">
        <f>IF(F4=0,"",E4/F4)</f>
        <v>1</v>
      </c>
      <c r="I4" s="43">
        <f>IF(E4=0,"",C4/E4)</f>
        <v>2.7142857142857144</v>
      </c>
      <c r="J4" s="42">
        <f>IF(E4=0,"",D4/E4/100)</f>
        <v>0.96571428571428575</v>
      </c>
    </row>
  </sheetData>
  <mergeCells count="1">
    <mergeCell ref="A1:J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4.25"/>
  <cols>
    <col min="1" max="1" width="11" customWidth="1"/>
    <col min="2" max="2" width="29" customWidth="1"/>
    <col min="3" max="3" width="11" customWidth="1"/>
    <col min="4" max="4" width="16" customWidth="1"/>
    <col min="5" max="5" width="18" customWidth="1"/>
    <col min="7" max="7" width="24" customWidth="1"/>
    <col min="8" max="8" width="19" customWidth="1"/>
  </cols>
  <sheetData>
    <row r="1" spans="1:8" ht="30" customHeight="1">
      <c r="A1" s="67" t="s">
        <v>54</v>
      </c>
      <c r="B1" s="67"/>
      <c r="C1" s="67"/>
      <c r="D1" s="67"/>
      <c r="E1" s="67"/>
      <c r="G1" s="60" t="s">
        <v>55</v>
      </c>
      <c r="H1" s="60" t="s">
        <v>39</v>
      </c>
    </row>
    <row r="2" spans="1:8" ht="20.100000000000001" customHeight="1">
      <c r="A2" s="68" t="s">
        <v>56</v>
      </c>
      <c r="B2" s="68"/>
      <c r="C2" s="68"/>
      <c r="D2" s="68"/>
      <c r="E2" s="68"/>
      <c r="G2" s="64" t="s">
        <v>57</v>
      </c>
      <c r="H2" s="61" t="s">
        <v>58</v>
      </c>
    </row>
    <row r="3" spans="1:8" ht="26.1" customHeight="1">
      <c r="A3" s="44" t="s">
        <v>0</v>
      </c>
      <c r="B3" s="44" t="s">
        <v>59</v>
      </c>
      <c r="C3" s="44" t="s">
        <v>2</v>
      </c>
      <c r="D3" s="44" t="s">
        <v>3</v>
      </c>
      <c r="E3" s="44" t="s">
        <v>60</v>
      </c>
      <c r="G3" s="65" t="s">
        <v>61</v>
      </c>
      <c r="H3" s="62">
        <v>5</v>
      </c>
    </row>
    <row r="4" spans="1:8" ht="21.95" customHeight="1">
      <c r="A4" s="47">
        <v>1</v>
      </c>
      <c r="B4" s="45" t="s">
        <v>62</v>
      </c>
      <c r="C4" s="47">
        <v>374</v>
      </c>
      <c r="D4" s="47">
        <v>10395</v>
      </c>
      <c r="E4" s="53" t="s">
        <v>63</v>
      </c>
      <c r="G4" s="65" t="s">
        <v>64</v>
      </c>
      <c r="H4" s="62">
        <f>C7-C8</f>
        <v>3</v>
      </c>
    </row>
    <row r="5" spans="1:8" ht="21.95" customHeight="1">
      <c r="A5" s="49">
        <v>2</v>
      </c>
      <c r="B5" s="50" t="s">
        <v>65</v>
      </c>
      <c r="C5" s="49">
        <v>358</v>
      </c>
      <c r="D5" s="49">
        <v>10296</v>
      </c>
      <c r="E5" s="54" t="s">
        <v>63</v>
      </c>
      <c r="G5" s="65" t="s">
        <v>66</v>
      </c>
      <c r="H5" s="62">
        <f>D8-D7</f>
        <v>387</v>
      </c>
    </row>
    <row r="6" spans="1:8" ht="21.95" customHeight="1">
      <c r="A6" s="48">
        <v>3</v>
      </c>
      <c r="B6" s="46" t="s">
        <v>67</v>
      </c>
      <c r="C6" s="48">
        <v>337</v>
      </c>
      <c r="D6" s="48">
        <v>10174</v>
      </c>
      <c r="E6" s="55" t="s">
        <v>68</v>
      </c>
      <c r="G6" s="65" t="s">
        <v>69</v>
      </c>
      <c r="H6" s="62">
        <f>C8-C9</f>
        <v>8</v>
      </c>
    </row>
    <row r="7" spans="1:8" ht="21.95" customHeight="1">
      <c r="A7" s="49">
        <v>4</v>
      </c>
      <c r="B7" s="50" t="s">
        <v>70</v>
      </c>
      <c r="C7" s="49">
        <v>306</v>
      </c>
      <c r="D7" s="49">
        <v>9358</v>
      </c>
      <c r="E7" s="55" t="s">
        <v>68</v>
      </c>
      <c r="G7" s="66" t="s">
        <v>71</v>
      </c>
      <c r="H7" s="63">
        <f>C8-C10</f>
        <v>21</v>
      </c>
    </row>
    <row r="8" spans="1:8" ht="23.1" customHeight="1">
      <c r="A8" s="58">
        <v>5</v>
      </c>
      <c r="B8" s="59" t="s">
        <v>55</v>
      </c>
      <c r="C8" s="58">
        <v>303</v>
      </c>
      <c r="D8" s="58">
        <v>9745</v>
      </c>
      <c r="E8" s="58" t="s">
        <v>68</v>
      </c>
    </row>
    <row r="9" spans="1:8" ht="21.95" customHeight="1">
      <c r="A9" s="49">
        <v>6</v>
      </c>
      <c r="B9" s="50" t="s">
        <v>72</v>
      </c>
      <c r="C9" s="49">
        <v>295</v>
      </c>
      <c r="D9" s="49">
        <v>10054</v>
      </c>
      <c r="E9" s="55" t="s">
        <v>68</v>
      </c>
    </row>
    <row r="10" spans="1:8" ht="21.95" customHeight="1">
      <c r="A10" s="48">
        <v>7</v>
      </c>
      <c r="B10" s="46" t="s">
        <v>73</v>
      </c>
      <c r="C10" s="48">
        <v>282</v>
      </c>
      <c r="D10" s="48">
        <v>9748</v>
      </c>
      <c r="E10" s="56" t="s">
        <v>74</v>
      </c>
    </row>
    <row r="11" spans="1:8" ht="21.95" customHeight="1">
      <c r="A11" s="51">
        <v>8</v>
      </c>
      <c r="B11" s="52" t="s">
        <v>75</v>
      </c>
      <c r="C11" s="51">
        <v>214</v>
      </c>
      <c r="D11" s="51">
        <v>8227</v>
      </c>
      <c r="E11" s="57" t="s">
        <v>74</v>
      </c>
    </row>
  </sheetData>
  <mergeCells count="2">
    <mergeCell ref="A1:E1"/>
    <mergeCell ref="A2:E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Realm Results</vt:lpstr>
      <vt:lpstr>Summary</vt:lpstr>
      <vt:lpstr>Clan Maynard Accounts</vt:lpstr>
      <vt:lpstr>League Standings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dc:creator>
  <cp:lastModifiedBy>Miller</cp:lastModifiedBy>
  <dcterms:created xsi:type="dcterms:W3CDTF">2026-06-29T19:54:31Z</dcterms:created>
  <dcterms:modified xsi:type="dcterms:W3CDTF">2026-06-29T19:54:51Z</dcterms:modified>
</cp:coreProperties>
</file>