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T\"/>
    </mc:Choice>
  </mc:AlternateContent>
  <bookViews>
    <workbookView xWindow="0" yWindow="0" windowWidth="24000" windowHeight="9780"/>
  </bookViews>
  <sheets>
    <sheet name="Tribe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8" i="4" l="1"/>
  <c r="H7" i="4"/>
  <c r="H6" i="4"/>
  <c r="H5" i="4"/>
  <c r="H4" i="4"/>
  <c r="J7" i="3"/>
  <c r="I7" i="3"/>
  <c r="H7" i="3"/>
  <c r="J6" i="3"/>
  <c r="I6" i="3"/>
  <c r="H6" i="3"/>
  <c r="J5" i="3"/>
  <c r="I5" i="3"/>
  <c r="H5" i="3"/>
  <c r="J4" i="3"/>
  <c r="I4" i="3"/>
  <c r="H4" i="3"/>
  <c r="B15" i="2"/>
  <c r="F14" i="2"/>
  <c r="E14" i="2"/>
  <c r="D14" i="2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F7" i="2"/>
  <c r="E7" i="2"/>
  <c r="D7" i="2"/>
  <c r="B7" i="2"/>
  <c r="B11" i="2" s="1"/>
  <c r="F6" i="2"/>
  <c r="E6" i="2"/>
  <c r="D6" i="2"/>
  <c r="B6" i="2"/>
  <c r="F5" i="2"/>
  <c r="E5" i="2"/>
  <c r="D5" i="2"/>
  <c r="B5" i="2"/>
  <c r="B4" i="2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6" i="2" l="1"/>
  <c r="B17" i="2"/>
  <c r="B9" i="2"/>
  <c r="B10" i="2"/>
</calcChain>
</file>

<file path=xl/sharedStrings.xml><?xml version="1.0" encoding="utf-8"?>
<sst xmlns="http://schemas.openxmlformats.org/spreadsheetml/2006/main" count="117" uniqueCount="73">
  <si>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</si>
  <si>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</si>
  <si>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</si>
  <si>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</si>
  <si>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</si>
  <si>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</si>
  <si>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</si>
  <si>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</si>
  <si>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</si>
  <si>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</si>
  <si>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din mor</t>
  </si>
  <si>
    <t>7/7</t>
  </si>
  <si>
    <t>CM-MK-Earl</t>
  </si>
  <si>
    <t>Gopher2</t>
  </si>
  <si>
    <t>CM-MK-Baron</t>
  </si>
  <si>
    <t>CM-MK-Prince</t>
  </si>
  <si>
    <t>Unstoppable MEL</t>
  </si>
  <si>
    <t>Darth Revan</t>
  </si>
  <si>
    <t>CM-MK-Knight</t>
  </si>
  <si>
    <t>6/6</t>
  </si>
  <si>
    <t>JAKFROST 85</t>
  </si>
  <si>
    <t>Sonny</t>
  </si>
  <si>
    <t>Gopher</t>
  </si>
  <si>
    <t>CM Mel's Empire</t>
  </si>
  <si>
    <t>6/7</t>
  </si>
  <si>
    <t>Prioteen.Master</t>
  </si>
  <si>
    <t>death</t>
  </si>
  <si>
    <t>Winnie The Pooh</t>
  </si>
  <si>
    <t>5/7</t>
  </si>
  <si>
    <t>Sat</t>
  </si>
  <si>
    <t>0/1</t>
  </si>
  <si>
    <t>Maynard's Tribe — Performance Summary</t>
  </si>
  <si>
    <t>Metric</t>
  </si>
  <si>
    <t>Result</t>
  </si>
  <si>
    <t>Top 10 Players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</si>
  <si>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</si>
  <si>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</si>
  <si>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</si>
  <si>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</si>
  <si>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</si>
  <si>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</si>
  <si>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Perfect 21-Star Players</t>
  </si>
  <si>
    <t>League Position</t>
  </si>
  <si>
    <t>League Stars</t>
  </si>
  <si>
    <t>League Destruction</t>
  </si>
  <si>
    <t>League Star Adjustment</t>
  </si>
  <si>
    <t>League Destruction Difference</t>
  </si>
  <si>
    <t>Notes: Maynard's Tribe finished fifth in Crystal League III. The league total includes a 30-star bonus or adjustment beyond the visible player-star total. The displayed league destruction total is 38 points lower than the sum of the visible player rows.</t>
  </si>
  <si>
    <t>Clan Maynard Accounts in Maynard's Tribe</t>
  </si>
  <si>
    <t>Crystal League III — Group Standings</t>
  </si>
  <si>
    <t>Maynard's Tribe</t>
  </si>
  <si>
    <t>Standings transcribed exactly as displayed in the supplied screenshot</t>
  </si>
  <si>
    <t>League</t>
  </si>
  <si>
    <t>Crystal League III</t>
  </si>
  <si>
    <t>Clan</t>
  </si>
  <si>
    <t>Displayed Status</t>
  </si>
  <si>
    <t>Displayed Position</t>
  </si>
  <si>
    <t>PERINTIS REBORN</t>
  </si>
  <si>
    <t>Promotion zone</t>
  </si>
  <si>
    <t>Stars Behind 4th</t>
  </si>
  <si>
    <t>SUPER ACTIVOS</t>
  </si>
  <si>
    <t>Destruction Ahead of 4th</t>
  </si>
  <si>
    <t>BALANGIR BOYZ</t>
  </si>
  <si>
    <t>Remain</t>
  </si>
  <si>
    <t>Stars Ahead of 6th</t>
  </si>
  <si>
    <t>CHANDPUR BDKING</t>
  </si>
  <si>
    <t>Destruction Ahead of 6th</t>
  </si>
  <si>
    <t>Stars from Promotion Zone</t>
  </si>
  <si>
    <t>FC.FORSA</t>
  </si>
  <si>
    <t>₹HUNTER₹</t>
  </si>
  <si>
    <t>Relegation zone</t>
  </si>
  <si>
    <t>COCSIT_BOY'S</t>
  </si>
  <si>
    <t>Maynard's Tribe — Clan Results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</si>
</sst>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F4EEDC"/>
      </patternFill>
    </fill>
    <fill>
      <patternFill patternType="solid">
        <fgColor rgb="FFB8C9E6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vertical="center"/>
    </xf>
    <xf numFmtId="0" fontId="5" fillId="6" borderId="3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12" fillId="13" borderId="0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horizontal="center" vertical="center"/>
    </xf>
    <xf numFmtId="0" fontId="11" fillId="6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2" xfId="0" applyNumberFormat="1" applyFont="1" applyFill="1" applyBorder="1"/>
    <xf numFmtId="0" fontId="0" fillId="12" borderId="14" xfId="0" applyNumberFormat="1" applyFont="1" applyFill="1" applyBorder="1"/>
    <xf numFmtId="0" fontId="0" fillId="12" borderId="16" xfId="0" applyNumberFormat="1" applyFont="1" applyFill="1" applyBorder="1"/>
    <xf numFmtId="0" fontId="11" fillId="12" borderId="11" xfId="0" applyNumberFormat="1" applyFont="1" applyFill="1" applyBorder="1"/>
    <xf numFmtId="0" fontId="11" fillId="12" borderId="13" xfId="0" applyNumberFormat="1" applyFont="1" applyFill="1" applyBorder="1"/>
    <xf numFmtId="0" fontId="11" fillId="12" borderId="15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ribeCrystalIIIResultsTable" displayName="TribeCrystalIIIResultsTable" ref="A3:J19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ibeCrystalIIIClanMaynardAccountsTable" displayName="TribeCrystalIIIClanMaynardAccountsTable" ref="A3:J7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ibeCrystalIIIStandingsTable" displayName="TribeCrystalII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:XFD23"/>
    </sheetView>
  </sheetViews>
  <sheetFormatPr defaultRowHeight="14.25"/>
  <cols>
    <col min="1" max="1" width="10" customWidth="1"/>
    <col min="2" max="2" width="27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0.100000000000001" customHeight="1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.100000000000001" customHeight="1">
      <c r="A4" s="4">
        <v>1</v>
      </c>
      <c r="B4" s="5" t="s">
        <v>10</v>
      </c>
      <c r="C4" s="4">
        <v>21</v>
      </c>
      <c r="D4" s="4">
        <v>700</v>
      </c>
      <c r="E4" s="4">
        <v>7</v>
      </c>
      <c r="F4" s="4">
        <v>7</v>
      </c>
      <c r="G4" s="2" t="s">
        <v>11</v>
      </c>
      <c r="H4" s="8">
        <f t="shared" ref="H4:H19" si="0">IF(F4=0,"",E4/F4)</f>
        <v>1</v>
      </c>
      <c r="I4" s="10">
        <f t="shared" ref="I4:I19" si="1">IF(E4=0,"",C4/E4)</f>
        <v>3</v>
      </c>
      <c r="J4" s="8">
        <f t="shared" ref="J4:J19" si="2">IF(E4=0,"",D4/E4/100)</f>
        <v>1</v>
      </c>
    </row>
    <row r="5" spans="1:10" ht="21" customHeight="1">
      <c r="A5" s="17">
        <v>2</v>
      </c>
      <c r="B5" s="18" t="s">
        <v>12</v>
      </c>
      <c r="C5" s="17">
        <v>20</v>
      </c>
      <c r="D5" s="17">
        <v>684</v>
      </c>
      <c r="E5" s="17">
        <v>7</v>
      </c>
      <c r="F5" s="17">
        <v>7</v>
      </c>
      <c r="G5" s="19" t="s">
        <v>11</v>
      </c>
      <c r="H5" s="20">
        <f t="shared" si="0"/>
        <v>1</v>
      </c>
      <c r="I5" s="21">
        <f t="shared" si="1"/>
        <v>2.8571428571428572</v>
      </c>
      <c r="J5" s="20">
        <f t="shared" si="2"/>
        <v>0.97714285714285709</v>
      </c>
    </row>
    <row r="6" spans="1:10" ht="20.100000000000001" customHeight="1">
      <c r="A6" s="6">
        <v>3</v>
      </c>
      <c r="B6" s="7" t="s">
        <v>13</v>
      </c>
      <c r="C6" s="6">
        <v>20</v>
      </c>
      <c r="D6" s="6">
        <v>676</v>
      </c>
      <c r="E6" s="6">
        <v>7</v>
      </c>
      <c r="F6" s="6">
        <v>7</v>
      </c>
      <c r="G6" s="3" t="s">
        <v>11</v>
      </c>
      <c r="H6" s="9">
        <f t="shared" si="0"/>
        <v>1</v>
      </c>
      <c r="I6" s="11">
        <f t="shared" si="1"/>
        <v>2.8571428571428572</v>
      </c>
      <c r="J6" s="9">
        <f t="shared" si="2"/>
        <v>0.96571428571428575</v>
      </c>
    </row>
    <row r="7" spans="1:10" ht="21" customHeight="1">
      <c r="A7" s="17">
        <v>4</v>
      </c>
      <c r="B7" s="18" t="s">
        <v>14</v>
      </c>
      <c r="C7" s="17">
        <v>20</v>
      </c>
      <c r="D7" s="17">
        <v>669</v>
      </c>
      <c r="E7" s="17">
        <v>7</v>
      </c>
      <c r="F7" s="17">
        <v>7</v>
      </c>
      <c r="G7" s="19" t="s">
        <v>11</v>
      </c>
      <c r="H7" s="20">
        <f t="shared" si="0"/>
        <v>1</v>
      </c>
      <c r="I7" s="21">
        <f t="shared" si="1"/>
        <v>2.8571428571428572</v>
      </c>
      <c r="J7" s="20">
        <f t="shared" si="2"/>
        <v>0.95571428571428574</v>
      </c>
    </row>
    <row r="8" spans="1:10" ht="21" customHeight="1">
      <c r="A8" s="17">
        <v>5</v>
      </c>
      <c r="B8" s="18" t="s">
        <v>15</v>
      </c>
      <c r="C8" s="17">
        <v>19</v>
      </c>
      <c r="D8" s="17">
        <v>668</v>
      </c>
      <c r="E8" s="17">
        <v>7</v>
      </c>
      <c r="F8" s="17">
        <v>7</v>
      </c>
      <c r="G8" s="19" t="s">
        <v>11</v>
      </c>
      <c r="H8" s="20">
        <f t="shared" si="0"/>
        <v>1</v>
      </c>
      <c r="I8" s="21">
        <f t="shared" si="1"/>
        <v>2.7142857142857144</v>
      </c>
      <c r="J8" s="20">
        <f t="shared" si="2"/>
        <v>0.95428571428571429</v>
      </c>
    </row>
    <row r="9" spans="1:10" ht="20.100000000000001" customHeight="1">
      <c r="A9" s="12">
        <v>6</v>
      </c>
      <c r="B9" s="13" t="s">
        <v>16</v>
      </c>
      <c r="C9" s="12">
        <v>17</v>
      </c>
      <c r="D9" s="12">
        <v>611</v>
      </c>
      <c r="E9" s="12">
        <v>7</v>
      </c>
      <c r="F9" s="12">
        <v>7</v>
      </c>
      <c r="G9" s="14" t="s">
        <v>11</v>
      </c>
      <c r="H9" s="15">
        <f t="shared" si="0"/>
        <v>1</v>
      </c>
      <c r="I9" s="16">
        <f t="shared" si="1"/>
        <v>2.4285714285714284</v>
      </c>
      <c r="J9" s="15">
        <f t="shared" si="2"/>
        <v>0.87285714285714289</v>
      </c>
    </row>
    <row r="10" spans="1:10" ht="20.100000000000001" customHeight="1">
      <c r="A10" s="6">
        <v>7</v>
      </c>
      <c r="B10" s="7" t="s">
        <v>17</v>
      </c>
      <c r="C10" s="6">
        <v>17</v>
      </c>
      <c r="D10" s="6">
        <v>606</v>
      </c>
      <c r="E10" s="6">
        <v>7</v>
      </c>
      <c r="F10" s="6">
        <v>7</v>
      </c>
      <c r="G10" s="3" t="s">
        <v>11</v>
      </c>
      <c r="H10" s="9">
        <f t="shared" si="0"/>
        <v>1</v>
      </c>
      <c r="I10" s="11">
        <f t="shared" si="1"/>
        <v>2.4285714285714284</v>
      </c>
      <c r="J10" s="9">
        <f t="shared" si="2"/>
        <v>0.86571428571428566</v>
      </c>
    </row>
    <row r="11" spans="1:10" ht="21" customHeight="1">
      <c r="A11" s="17">
        <v>8</v>
      </c>
      <c r="B11" s="18" t="s">
        <v>18</v>
      </c>
      <c r="C11" s="17">
        <v>17</v>
      </c>
      <c r="D11" s="17">
        <v>580</v>
      </c>
      <c r="E11" s="17">
        <v>6</v>
      </c>
      <c r="F11" s="17">
        <v>6</v>
      </c>
      <c r="G11" s="19" t="s">
        <v>19</v>
      </c>
      <c r="H11" s="20">
        <f t="shared" si="0"/>
        <v>1</v>
      </c>
      <c r="I11" s="21">
        <f t="shared" si="1"/>
        <v>2.8333333333333335</v>
      </c>
      <c r="J11" s="20">
        <f t="shared" si="2"/>
        <v>0.96666666666666667</v>
      </c>
    </row>
    <row r="12" spans="1:10" ht="20.100000000000001" customHeight="1">
      <c r="A12" s="6">
        <v>9</v>
      </c>
      <c r="B12" s="7" t="s">
        <v>20</v>
      </c>
      <c r="C12" s="6">
        <v>16</v>
      </c>
      <c r="D12" s="6">
        <v>592</v>
      </c>
      <c r="E12" s="6">
        <v>7</v>
      </c>
      <c r="F12" s="6">
        <v>7</v>
      </c>
      <c r="G12" s="3" t="s">
        <v>11</v>
      </c>
      <c r="H12" s="9">
        <f t="shared" si="0"/>
        <v>1</v>
      </c>
      <c r="I12" s="11">
        <f t="shared" si="1"/>
        <v>2.2857142857142856</v>
      </c>
      <c r="J12" s="9">
        <f t="shared" si="2"/>
        <v>0.84571428571428564</v>
      </c>
    </row>
    <row r="13" spans="1:10" ht="20.100000000000001" customHeight="1">
      <c r="A13" s="12">
        <v>10</v>
      </c>
      <c r="B13" s="13" t="s">
        <v>21</v>
      </c>
      <c r="C13" s="12">
        <v>13</v>
      </c>
      <c r="D13" s="12">
        <v>517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1.8571428571428572</v>
      </c>
      <c r="J13" s="15">
        <f t="shared" si="2"/>
        <v>0.73857142857142866</v>
      </c>
    </row>
    <row r="14" spans="1:10" ht="20.100000000000001" customHeight="1">
      <c r="A14" s="6">
        <v>11</v>
      </c>
      <c r="B14" s="7" t="s">
        <v>22</v>
      </c>
      <c r="C14" s="6">
        <v>12</v>
      </c>
      <c r="D14" s="6">
        <v>531</v>
      </c>
      <c r="E14" s="6">
        <v>7</v>
      </c>
      <c r="F14" s="6">
        <v>7</v>
      </c>
      <c r="G14" s="3" t="s">
        <v>11</v>
      </c>
      <c r="H14" s="9">
        <f t="shared" si="0"/>
        <v>1</v>
      </c>
      <c r="I14" s="11">
        <f t="shared" si="1"/>
        <v>1.7142857142857142</v>
      </c>
      <c r="J14" s="9">
        <f t="shared" si="2"/>
        <v>0.75857142857142856</v>
      </c>
    </row>
    <row r="15" spans="1:10" ht="21" customHeight="1">
      <c r="A15" s="17">
        <v>12</v>
      </c>
      <c r="B15" s="18" t="s">
        <v>23</v>
      </c>
      <c r="C15" s="17">
        <v>12</v>
      </c>
      <c r="D15" s="17">
        <v>472</v>
      </c>
      <c r="E15" s="17">
        <v>6</v>
      </c>
      <c r="F15" s="17">
        <v>7</v>
      </c>
      <c r="G15" s="19" t="s">
        <v>24</v>
      </c>
      <c r="H15" s="20">
        <f t="shared" si="0"/>
        <v>0.8571428571428571</v>
      </c>
      <c r="I15" s="21">
        <f t="shared" si="1"/>
        <v>2</v>
      </c>
      <c r="J15" s="20">
        <f t="shared" si="2"/>
        <v>0.78666666666666674</v>
      </c>
    </row>
    <row r="16" spans="1:10" ht="20.100000000000001" customHeight="1">
      <c r="A16" s="6">
        <v>13</v>
      </c>
      <c r="B16" s="7" t="s">
        <v>25</v>
      </c>
      <c r="C16" s="6">
        <v>12</v>
      </c>
      <c r="D16" s="6">
        <v>456</v>
      </c>
      <c r="E16" s="6">
        <v>7</v>
      </c>
      <c r="F16" s="6">
        <v>7</v>
      </c>
      <c r="G16" s="3" t="s">
        <v>11</v>
      </c>
      <c r="H16" s="9">
        <f t="shared" si="0"/>
        <v>1</v>
      </c>
      <c r="I16" s="11">
        <f t="shared" si="1"/>
        <v>1.7142857142857142</v>
      </c>
      <c r="J16" s="9">
        <f t="shared" si="2"/>
        <v>0.65142857142857136</v>
      </c>
    </row>
    <row r="17" spans="1:10" ht="20.100000000000001" customHeight="1">
      <c r="A17" s="12">
        <v>14</v>
      </c>
      <c r="B17" s="13" t="s">
        <v>26</v>
      </c>
      <c r="C17" s="12">
        <v>11</v>
      </c>
      <c r="D17" s="12">
        <v>475</v>
      </c>
      <c r="E17" s="12">
        <v>6</v>
      </c>
      <c r="F17" s="12">
        <v>7</v>
      </c>
      <c r="G17" s="14" t="s">
        <v>24</v>
      </c>
      <c r="H17" s="15">
        <f t="shared" si="0"/>
        <v>0.8571428571428571</v>
      </c>
      <c r="I17" s="16">
        <f t="shared" si="1"/>
        <v>1.8333333333333333</v>
      </c>
      <c r="J17" s="15">
        <f t="shared" si="2"/>
        <v>0.79166666666666674</v>
      </c>
    </row>
    <row r="18" spans="1:10" ht="20.100000000000001" customHeight="1">
      <c r="A18" s="6">
        <v>15</v>
      </c>
      <c r="B18" s="7" t="s">
        <v>27</v>
      </c>
      <c r="C18" s="6">
        <v>11</v>
      </c>
      <c r="D18" s="6">
        <v>430</v>
      </c>
      <c r="E18" s="6">
        <v>5</v>
      </c>
      <c r="F18" s="6">
        <v>7</v>
      </c>
      <c r="G18" s="3" t="s">
        <v>28</v>
      </c>
      <c r="H18" s="9">
        <f t="shared" si="0"/>
        <v>0.7142857142857143</v>
      </c>
      <c r="I18" s="11">
        <f t="shared" si="1"/>
        <v>2.2000000000000002</v>
      </c>
      <c r="J18" s="9">
        <f t="shared" si="2"/>
        <v>0.86</v>
      </c>
    </row>
    <row r="19" spans="1:10" ht="20.100000000000001" customHeight="1">
      <c r="A19" s="12">
        <v>16</v>
      </c>
      <c r="B19" s="13" t="s">
        <v>29</v>
      </c>
      <c r="C19" s="12">
        <v>0</v>
      </c>
      <c r="D19" s="12">
        <v>0</v>
      </c>
      <c r="E19" s="12">
        <v>0</v>
      </c>
      <c r="F19" s="12">
        <v>1</v>
      </c>
      <c r="G19" s="14" t="s">
        <v>30</v>
      </c>
      <c r="H19" s="15">
        <f t="shared" si="0"/>
        <v>0</v>
      </c>
      <c r="I19" s="16" t="str">
        <f t="shared" si="1"/>
        <v/>
      </c>
      <c r="J19" s="15" t="str">
        <f t="shared" si="2"/>
        <v/>
      </c>
    </row>
  </sheetData>
  <mergeCells count="2">
    <mergeCell ref="A1:J1"/>
    <mergeCell ref="A2:J2"/>
  </mergeCells>
  <conditionalFormatting sqref="C4:C19">
    <cfRule type="dataBar" priority="5">
      <dataBar>
        <cfvo type="min"/>
        <cfvo type="max"/>
        <color rgb="FFD6A500"/>
      </dataBar>
    </cfRule>
  </conditionalFormatting>
  <conditionalFormatting sqref="H4:H19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19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19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{36055B6A-5B5B-3CA0-A560-4673AD35AF77}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055B6A-5B5B-3CA0-A560-4673AD35AF77}">
            <x14:dataBar>
              <x14:cfvo type="min"/>
              <x14:cfvo type="max"/>
              <x14:negativeFillColor auto="1"/>
              <x14:axisColor auto="1"/>
            </x14:dataBar>
          </x14:cfRule>
          <xm:sqref>C4:C19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"/>
    </sheetView>
  </sheetViews>
  <sheetFormatPr defaultRowHeight="14.25"/>
  <cols>
    <col min="1" max="1" width="31" customWidth="1"/>
    <col min="2" max="2" width="17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72" t="s">
        <v>31</v>
      </c>
      <c r="B1" s="72"/>
      <c r="C1" s="72"/>
      <c r="D1" s="72"/>
      <c r="E1" s="72"/>
      <c r="F1" s="72"/>
    </row>
    <row r="3" spans="1:6" ht="15">
      <c r="A3" s="22" t="s">
        <v>32</v>
      </c>
      <c r="B3" s="22" t="s">
        <v>33</v>
      </c>
      <c r="D3" s="74" t="s">
        <v>34</v>
      </c>
      <c r="E3" s="74"/>
      <c r="F3" s="74"/>
    </row>
    <row r="4" spans="1:6" ht="15">
      <c r="A4" s="28" t="s">
        <v>35</v>
      </c>
      <c r="B4" s="23">
        <f>COUNTA('Tribe Results'!B4:B19)</f>
        <v>16</v>
      </c>
      <c r="D4" s="31" t="s">
        <v>1</v>
      </c>
      <c r="E4" s="31" t="s">
        <v>2</v>
      </c>
      <c r="F4" s="31" t="s">
        <v>3</v>
      </c>
    </row>
    <row r="5" spans="1:6" ht="15">
      <c r="A5" s="29" t="s">
        <v>36</v>
      </c>
      <c r="B5" s="24">
        <f>SUM('Tribe Results'!C4:C19)</f>
        <v>238</v>
      </c>
      <c r="D5" s="35" t="str">
        <f>'Tribe Results'!B4</f>
        <v>din mor</v>
      </c>
      <c r="E5" s="32">
        <f>'Tribe Results'!C4</f>
        <v>21</v>
      </c>
      <c r="F5" s="32">
        <f>'Tribe Results'!D4</f>
        <v>700</v>
      </c>
    </row>
    <row r="6" spans="1:6" ht="15">
      <c r="A6" s="29" t="s">
        <v>37</v>
      </c>
      <c r="B6" s="24">
        <f>SUM('Tribe Results'!D4:D19)</f>
        <v>8667</v>
      </c>
      <c r="D6" s="36" t="str">
        <f>'Tribe Results'!B5</f>
        <v>CM-MK-Earl</v>
      </c>
      <c r="E6" s="33">
        <f>'Tribe Results'!C5</f>
        <v>20</v>
      </c>
      <c r="F6" s="33">
        <f>'Tribe Results'!D5</f>
        <v>684</v>
      </c>
    </row>
    <row r="7" spans="1:6" ht="15">
      <c r="A7" s="29" t="s">
        <v>4</v>
      </c>
      <c r="B7" s="24">
        <f>SUM('Tribe Results'!E4:E19)</f>
        <v>100</v>
      </c>
      <c r="D7" s="36" t="str">
        <f>'Tribe Results'!B6</f>
        <v>Gopher2</v>
      </c>
      <c r="E7" s="33">
        <f>'Tribe Results'!C6</f>
        <v>20</v>
      </c>
      <c r="F7" s="33">
        <f>'Tribe Results'!D6</f>
        <v>676</v>
      </c>
    </row>
    <row r="8" spans="1:6" ht="15">
      <c r="A8" s="29" t="s">
        <v>5</v>
      </c>
      <c r="B8" s="24">
        <f>SUM('Tribe Results'!F4:F19)</f>
        <v>105</v>
      </c>
      <c r="D8" s="36" t="str">
        <f>'Tribe Results'!B7</f>
        <v>CM-MK-Baron</v>
      </c>
      <c r="E8" s="33">
        <f>'Tribe Results'!C7</f>
        <v>20</v>
      </c>
      <c r="F8" s="33">
        <f>'Tribe Results'!D7</f>
        <v>669</v>
      </c>
    </row>
    <row r="9" spans="1:6" ht="15">
      <c r="A9" s="29" t="s">
        <v>38</v>
      </c>
      <c r="B9" s="25">
        <f>IF(B8=0,0,B7/B8)</f>
        <v>0.95238095238095233</v>
      </c>
      <c r="D9" s="36" t="str">
        <f>'Tribe Results'!B8</f>
        <v>CM-MK-Prince</v>
      </c>
      <c r="E9" s="33">
        <f>'Tribe Results'!C8</f>
        <v>19</v>
      </c>
      <c r="F9" s="33">
        <f>'Tribe Results'!D8</f>
        <v>668</v>
      </c>
    </row>
    <row r="10" spans="1:6" ht="15">
      <c r="A10" s="29" t="s">
        <v>39</v>
      </c>
      <c r="B10" s="26">
        <f>IF(B7=0,0,B5/B7)</f>
        <v>2.38</v>
      </c>
      <c r="D10" s="36" t="str">
        <f>'Tribe Results'!B9</f>
        <v>Unstoppable MEL</v>
      </c>
      <c r="E10" s="33">
        <f>'Tribe Results'!C9</f>
        <v>17</v>
      </c>
      <c r="F10" s="33">
        <f>'Tribe Results'!D9</f>
        <v>611</v>
      </c>
    </row>
    <row r="11" spans="1:6" ht="15">
      <c r="A11" s="29" t="s">
        <v>40</v>
      </c>
      <c r="B11" s="25">
        <f>IF(B7=0,0,B6/B7/100)</f>
        <v>0.86670000000000003</v>
      </c>
      <c r="D11" s="36" t="str">
        <f>'Tribe Results'!B10</f>
        <v>Darth Revan</v>
      </c>
      <c r="E11" s="33">
        <f>'Tribe Results'!C10</f>
        <v>17</v>
      </c>
      <c r="F11" s="33">
        <f>'Tribe Results'!D10</f>
        <v>606</v>
      </c>
    </row>
    <row r="12" spans="1:6" ht="15">
      <c r="A12" s="29" t="s">
        <v>41</v>
      </c>
      <c r="B12" s="24">
        <f>COUNTIF('Tribe Results'!C4:C19,21)</f>
        <v>1</v>
      </c>
      <c r="D12" s="36" t="str">
        <f>'Tribe Results'!B11</f>
        <v>CM-MK-Knight</v>
      </c>
      <c r="E12" s="33">
        <f>'Tribe Results'!C11</f>
        <v>17</v>
      </c>
      <c r="F12" s="33">
        <f>'Tribe Results'!D11</f>
        <v>580</v>
      </c>
    </row>
    <row r="13" spans="1:6" ht="15">
      <c r="A13" s="29" t="s">
        <v>42</v>
      </c>
      <c r="B13" s="24">
        <f>'League Standings'!A8</f>
        <v>5</v>
      </c>
      <c r="D13" s="36" t="str">
        <f>'Tribe Results'!B12</f>
        <v>JAKFROST 85</v>
      </c>
      <c r="E13" s="33">
        <f>'Tribe Results'!C12</f>
        <v>16</v>
      </c>
      <c r="F13" s="33">
        <f>'Tribe Results'!D12</f>
        <v>592</v>
      </c>
    </row>
    <row r="14" spans="1:6" ht="15">
      <c r="A14" s="29" t="s">
        <v>43</v>
      </c>
      <c r="B14" s="24">
        <f>'League Standings'!C8</f>
        <v>268</v>
      </c>
      <c r="D14" s="37" t="str">
        <f>'Tribe Results'!B13</f>
        <v>Sonny</v>
      </c>
      <c r="E14" s="34">
        <f>'Tribe Results'!C13</f>
        <v>13</v>
      </c>
      <c r="F14" s="34">
        <f>'Tribe Results'!D13</f>
        <v>517</v>
      </c>
    </row>
    <row r="15" spans="1:6" ht="15">
      <c r="A15" s="29" t="s">
        <v>44</v>
      </c>
      <c r="B15" s="24">
        <f>'League Standings'!D8</f>
        <v>8629</v>
      </c>
    </row>
    <row r="16" spans="1:6" ht="15">
      <c r="A16" s="29" t="s">
        <v>45</v>
      </c>
      <c r="B16" s="24">
        <f>B14-B5</f>
        <v>30</v>
      </c>
    </row>
    <row r="17" spans="1:6" ht="15">
      <c r="A17" s="30" t="s">
        <v>46</v>
      </c>
      <c r="B17" s="27">
        <f>B15-B6</f>
        <v>-38</v>
      </c>
    </row>
    <row r="19" spans="1:6">
      <c r="A19" s="75" t="s">
        <v>47</v>
      </c>
      <c r="B19" s="75"/>
      <c r="C19" s="75"/>
      <c r="D19" s="75"/>
      <c r="E19" s="75"/>
      <c r="F19" s="75"/>
    </row>
    <row r="20" spans="1:6">
      <c r="A20" s="75"/>
      <c r="B20" s="75"/>
      <c r="C20" s="75"/>
      <c r="D20" s="75"/>
      <c r="E20" s="75"/>
      <c r="F20" s="75"/>
    </row>
    <row r="21" spans="1:6">
      <c r="A21" s="75"/>
      <c r="B21" s="75"/>
      <c r="C21" s="75"/>
      <c r="D21" s="75"/>
      <c r="E21" s="75"/>
      <c r="F21" s="75"/>
    </row>
  </sheetData>
  <mergeCells count="3">
    <mergeCell ref="A1:F1"/>
    <mergeCell ref="D3:F3"/>
    <mergeCell ref="A19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4" sqref="I4:I7"/>
    </sheetView>
  </sheetViews>
  <sheetFormatPr defaultRowHeight="14.25"/>
  <cols>
    <col min="1" max="1" width="10" customWidth="1"/>
    <col min="2" max="2" width="27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76" t="s">
        <v>48</v>
      </c>
      <c r="B1" s="76"/>
      <c r="C1" s="76"/>
      <c r="D1" s="76"/>
      <c r="E1" s="76"/>
      <c r="F1" s="76"/>
      <c r="G1" s="76"/>
      <c r="H1" s="76"/>
      <c r="I1" s="76"/>
      <c r="J1" s="76"/>
    </row>
    <row r="3" spans="1:10" ht="27.95" customHeight="1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1" customHeight="1">
      <c r="A4" s="41">
        <v>2</v>
      </c>
      <c r="B4" s="42" t="s">
        <v>12</v>
      </c>
      <c r="C4" s="41">
        <v>20</v>
      </c>
      <c r="D4" s="41">
        <v>684</v>
      </c>
      <c r="E4" s="41">
        <v>7</v>
      </c>
      <c r="F4" s="41">
        <v>7</v>
      </c>
      <c r="G4" s="39" t="s">
        <v>11</v>
      </c>
      <c r="H4" s="45">
        <f t="shared" ref="H4:H7" si="0">IF(F4=0,"",E4/F4)</f>
        <v>1</v>
      </c>
      <c r="I4" s="47">
        <f t="shared" ref="I4:I7" si="1">IF(E4=0,"",C4/E4)</f>
        <v>2.8571428571428572</v>
      </c>
      <c r="J4" s="45">
        <f t="shared" ref="J4:J7" si="2">IF(E4=0,"",D4/E4/100)</f>
        <v>0.97714285714285709</v>
      </c>
    </row>
    <row r="5" spans="1:10" ht="21" customHeight="1">
      <c r="A5" s="43">
        <v>4</v>
      </c>
      <c r="B5" s="44" t="s">
        <v>14</v>
      </c>
      <c r="C5" s="43">
        <v>20</v>
      </c>
      <c r="D5" s="43">
        <v>669</v>
      </c>
      <c r="E5" s="43">
        <v>7</v>
      </c>
      <c r="F5" s="43">
        <v>7</v>
      </c>
      <c r="G5" s="40" t="s">
        <v>11</v>
      </c>
      <c r="H5" s="46">
        <f t="shared" si="0"/>
        <v>1</v>
      </c>
      <c r="I5" s="48">
        <f t="shared" si="1"/>
        <v>2.8571428571428572</v>
      </c>
      <c r="J5" s="46">
        <f t="shared" si="2"/>
        <v>0.95571428571428574</v>
      </c>
    </row>
    <row r="6" spans="1:10" ht="21" customHeight="1">
      <c r="A6" s="43">
        <v>5</v>
      </c>
      <c r="B6" s="44" t="s">
        <v>15</v>
      </c>
      <c r="C6" s="43">
        <v>19</v>
      </c>
      <c r="D6" s="43">
        <v>668</v>
      </c>
      <c r="E6" s="43">
        <v>7</v>
      </c>
      <c r="F6" s="43">
        <v>7</v>
      </c>
      <c r="G6" s="40" t="s">
        <v>11</v>
      </c>
      <c r="H6" s="46">
        <f t="shared" si="0"/>
        <v>1</v>
      </c>
      <c r="I6" s="48">
        <f t="shared" si="1"/>
        <v>2.7142857142857144</v>
      </c>
      <c r="J6" s="46">
        <f t="shared" si="2"/>
        <v>0.95428571428571429</v>
      </c>
    </row>
    <row r="7" spans="1:10" ht="21" customHeight="1">
      <c r="A7" s="43">
        <v>8</v>
      </c>
      <c r="B7" s="44" t="s">
        <v>18</v>
      </c>
      <c r="C7" s="43">
        <v>17</v>
      </c>
      <c r="D7" s="43">
        <v>580</v>
      </c>
      <c r="E7" s="43">
        <v>6</v>
      </c>
      <c r="F7" s="43">
        <v>6</v>
      </c>
      <c r="G7" s="40" t="s">
        <v>19</v>
      </c>
      <c r="H7" s="46">
        <f t="shared" si="0"/>
        <v>1</v>
      </c>
      <c r="I7" s="48">
        <f t="shared" si="1"/>
        <v>2.8333333333333335</v>
      </c>
      <c r="J7" s="46">
        <f t="shared" si="2"/>
        <v>0.96666666666666667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30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72" t="s">
        <v>49</v>
      </c>
      <c r="B1" s="72"/>
      <c r="C1" s="72"/>
      <c r="D1" s="72"/>
      <c r="E1" s="72"/>
      <c r="G1" s="65" t="s">
        <v>50</v>
      </c>
      <c r="H1" s="65" t="s">
        <v>33</v>
      </c>
    </row>
    <row r="2" spans="1:8" ht="20.100000000000001" customHeight="1">
      <c r="A2" s="73" t="s">
        <v>51</v>
      </c>
      <c r="B2" s="73"/>
      <c r="C2" s="73"/>
      <c r="D2" s="73"/>
      <c r="E2" s="73"/>
      <c r="G2" s="69" t="s">
        <v>52</v>
      </c>
      <c r="H2" s="66" t="s">
        <v>53</v>
      </c>
    </row>
    <row r="3" spans="1:8" ht="26.1" customHeight="1">
      <c r="A3" s="49" t="s">
        <v>0</v>
      </c>
      <c r="B3" s="49" t="s">
        <v>54</v>
      </c>
      <c r="C3" s="49" t="s">
        <v>2</v>
      </c>
      <c r="D3" s="49" t="s">
        <v>3</v>
      </c>
      <c r="E3" s="49" t="s">
        <v>55</v>
      </c>
      <c r="G3" s="70" t="s">
        <v>56</v>
      </c>
      <c r="H3" s="67">
        <v>5</v>
      </c>
    </row>
    <row r="4" spans="1:8" ht="21.95" customHeight="1">
      <c r="A4" s="52">
        <v>1</v>
      </c>
      <c r="B4" s="50" t="s">
        <v>57</v>
      </c>
      <c r="C4" s="52">
        <v>351</v>
      </c>
      <c r="D4" s="52">
        <v>10179</v>
      </c>
      <c r="E4" s="58" t="s">
        <v>58</v>
      </c>
      <c r="G4" s="70" t="s">
        <v>59</v>
      </c>
      <c r="H4" s="67">
        <f>C7-C8</f>
        <v>10</v>
      </c>
    </row>
    <row r="5" spans="1:8" ht="21.95" customHeight="1">
      <c r="A5" s="54">
        <v>2</v>
      </c>
      <c r="B5" s="55" t="s">
        <v>60</v>
      </c>
      <c r="C5" s="54">
        <v>326</v>
      </c>
      <c r="D5" s="54">
        <v>9366</v>
      </c>
      <c r="E5" s="59" t="s">
        <v>58</v>
      </c>
      <c r="G5" s="70" t="s">
        <v>61</v>
      </c>
      <c r="H5" s="67">
        <f>D8-D7</f>
        <v>127</v>
      </c>
    </row>
    <row r="6" spans="1:8" ht="21.95" customHeight="1">
      <c r="A6" s="53">
        <v>3</v>
      </c>
      <c r="B6" s="51" t="s">
        <v>62</v>
      </c>
      <c r="C6" s="53">
        <v>311</v>
      </c>
      <c r="D6" s="53">
        <v>9109</v>
      </c>
      <c r="E6" s="60" t="s">
        <v>63</v>
      </c>
      <c r="G6" s="70" t="s">
        <v>64</v>
      </c>
      <c r="H6" s="67">
        <f>C8-C9</f>
        <v>9</v>
      </c>
    </row>
    <row r="7" spans="1:8" ht="21.95" customHeight="1">
      <c r="A7" s="54">
        <v>4</v>
      </c>
      <c r="B7" s="55" t="s">
        <v>65</v>
      </c>
      <c r="C7" s="54">
        <v>278</v>
      </c>
      <c r="D7" s="54">
        <v>8502</v>
      </c>
      <c r="E7" s="60" t="s">
        <v>63</v>
      </c>
      <c r="G7" s="70" t="s">
        <v>66</v>
      </c>
      <c r="H7" s="67">
        <f>D8-D9</f>
        <v>138</v>
      </c>
    </row>
    <row r="8" spans="1:8" ht="23.1" customHeight="1">
      <c r="A8" s="63">
        <v>5</v>
      </c>
      <c r="B8" s="64" t="s">
        <v>50</v>
      </c>
      <c r="C8" s="63">
        <v>268</v>
      </c>
      <c r="D8" s="63">
        <v>8629</v>
      </c>
      <c r="E8" s="63" t="s">
        <v>63</v>
      </c>
      <c r="G8" s="71" t="s">
        <v>67</v>
      </c>
      <c r="H8" s="68">
        <f>C5-C8</f>
        <v>58</v>
      </c>
    </row>
    <row r="9" spans="1:8" ht="21.95" customHeight="1">
      <c r="A9" s="54">
        <v>6</v>
      </c>
      <c r="B9" s="55" t="s">
        <v>68</v>
      </c>
      <c r="C9" s="54">
        <v>259</v>
      </c>
      <c r="D9" s="54">
        <v>8491</v>
      </c>
      <c r="E9" s="60" t="s">
        <v>63</v>
      </c>
    </row>
    <row r="10" spans="1:8" ht="21.95" customHeight="1">
      <c r="A10" s="53">
        <v>7</v>
      </c>
      <c r="B10" s="51" t="s">
        <v>69</v>
      </c>
      <c r="C10" s="53">
        <v>248</v>
      </c>
      <c r="D10" s="53">
        <v>8255</v>
      </c>
      <c r="E10" s="61" t="s">
        <v>70</v>
      </c>
    </row>
    <row r="11" spans="1:8" ht="21.95" customHeight="1">
      <c r="A11" s="56">
        <v>8</v>
      </c>
      <c r="B11" s="57" t="s">
        <v>71</v>
      </c>
      <c r="C11" s="56">
        <v>203</v>
      </c>
      <c r="D11" s="56">
        <v>7030</v>
      </c>
      <c r="E11" s="62" t="s">
        <v>70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Tribe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2026-06-29T20:54:55Z</dcterms:created>
  <dcterms:modified xsi:type="dcterms:W3CDTF">2026-06-29T20:55:04Z</dcterms:modified>
</cp:coreProperties>
</file>