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P\"/>
    </mc:Choice>
  </mc:AlternateContent>
  <bookViews>
    <workbookView xWindow="0" yWindow="0" windowWidth="24000" windowHeight="9780"/>
  </bookViews>
  <sheets>
    <sheet name="Project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7" i="4" l="1"/>
  <c r="H6" i="4"/>
  <c r="H5" i="4"/>
  <c r="H4" i="4"/>
  <c r="J7" i="3"/>
  <c r="I7" i="3"/>
  <c r="H7" i="3"/>
  <c r="J6" i="3"/>
  <c r="I6" i="3"/>
  <c r="H6" i="3"/>
  <c r="J5" i="3"/>
  <c r="I5" i="3"/>
  <c r="H5" i="3"/>
  <c r="J4" i="3"/>
  <c r="I4" i="3"/>
  <c r="H4" i="3"/>
  <c r="B15" i="2"/>
  <c r="F14" i="2"/>
  <c r="E14" i="2"/>
  <c r="D14" i="2"/>
  <c r="B14" i="2"/>
  <c r="B16" i="2" s="1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B9" i="2"/>
  <c r="F8" i="2"/>
  <c r="E8" i="2"/>
  <c r="D8" i="2"/>
  <c r="B8" i="2"/>
  <c r="F7" i="2"/>
  <c r="E7" i="2"/>
  <c r="D7" i="2"/>
  <c r="B7" i="2"/>
  <c r="B11" i="2" s="1"/>
  <c r="F6" i="2"/>
  <c r="E6" i="2"/>
  <c r="D6" i="2"/>
  <c r="B6" i="2"/>
  <c r="B17" i="2" s="1"/>
  <c r="F5" i="2"/>
  <c r="E5" i="2"/>
  <c r="D5" i="2"/>
  <c r="B5" i="2"/>
  <c r="B10" i="2" s="1"/>
  <c r="B4" i="2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</calcChain>
</file>

<file path=xl/sharedStrings.xml><?xml version="1.0" encoding="utf-8"?>
<sst xmlns="http://schemas.openxmlformats.org/spreadsheetml/2006/main" count="168" uniqueCount="106">
  <si>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</si>
  <si>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</si>
  <si>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</si>
  <si>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</si>
  <si>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</si>
  <si>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</si>
  <si>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</si>
  <si>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</si>
  <si>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</si>
  <si>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</si>
  <si>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player zhe</t>
  </si>
  <si>
    <t>7/7</t>
  </si>
  <si>
    <t>Deacon / ZI</t>
  </si>
  <si>
    <t>The Reaper</t>
  </si>
  <si>
    <t>Syamiluffy</t>
  </si>
  <si>
    <t>TOMMY HOCKEY</t>
  </si>
  <si>
    <t>Ben 3</t>
  </si>
  <si>
    <t>CM-MK-Maynard</t>
  </si>
  <si>
    <t>Ajsa</t>
  </si>
  <si>
    <t>Ben</t>
  </si>
  <si>
    <t>CM-Lord Maynard</t>
  </si>
  <si>
    <t>CM-Duke Maynard</t>
  </si>
  <si>
    <t>clash gramps</t>
  </si>
  <si>
    <t>CM-QueenMaynard</t>
  </si>
  <si>
    <t>Ben 2</t>
  </si>
  <si>
    <t>captain cap</t>
  </si>
  <si>
    <t>NORPPAN</t>
  </si>
  <si>
    <t>Struckalexv6</t>
  </si>
  <si>
    <t>6/7</t>
  </si>
  <si>
    <t>MicHuLips</t>
  </si>
  <si>
    <t>sherif</t>
  </si>
  <si>
    <t>Beast Master</t>
  </si>
  <si>
    <t>lil Mull</t>
  </si>
  <si>
    <t>caveman</t>
  </si>
  <si>
    <t>balsaqueman</t>
  </si>
  <si>
    <t>5/7</t>
  </si>
  <si>
    <t>lil SOB</t>
  </si>
  <si>
    <t>6/6</t>
  </si>
  <si>
    <t>Jleecarter</t>
  </si>
  <si>
    <t>5/6</t>
  </si>
  <si>
    <t>Dan</t>
  </si>
  <si>
    <t>B Dogg</t>
  </si>
  <si>
    <t>3/4</t>
  </si>
  <si>
    <t>bama.b</t>
  </si>
  <si>
    <t>3/7</t>
  </si>
  <si>
    <t>Sebin</t>
  </si>
  <si>
    <t>2/5</t>
  </si>
  <si>
    <t>iamteamJR</t>
  </si>
  <si>
    <t>2/2</t>
  </si>
  <si>
    <t>iamteam88</t>
  </si>
  <si>
    <t>NIKEFABOLOUS</t>
  </si>
  <si>
    <t>2/3</t>
  </si>
  <si>
    <t>Sebin Jr.</t>
  </si>
  <si>
    <t>Foosbill</t>
  </si>
  <si>
    <t>1/1</t>
  </si>
  <si>
    <t>muhammedrahim</t>
  </si>
  <si>
    <t>0/1</t>
  </si>
  <si>
    <t>toowiseguy</t>
  </si>
  <si>
    <t>0/0</t>
  </si>
  <si>
    <t>camslam</t>
  </si>
  <si>
    <t>kevin</t>
  </si>
  <si>
    <t>jj</t>
  </si>
  <si>
    <t>sadeq 2</t>
  </si>
  <si>
    <t>Dog</t>
  </si>
  <si>
    <t>IM2WISE4U</t>
  </si>
  <si>
    <t>Maynard Project — Performance Summary</t>
  </si>
  <si>
    <t>Metric</t>
  </si>
  <si>
    <t>Result</t>
  </si>
  <si>
    <t>Top 10 Players</t>
  </si>
  <si>
    <t>Visible Players</t>
  </si>
  <si>
    <t>Visible Player Stars</t>
  </si>
  <si>
    <t>Visible Destruction Points</t>
  </si>
  <si>
    <t>Attack Participation</t>
  </si>
  <si>
    <t>Average Stars per Attack</t>
  </si>
  <si>
    <t>Average Destruction per Attack</t>
  </si>
  <si>
    <t>Perfect 21-Star Players</t>
  </si>
  <si>
    <t>League Position</t>
  </si>
  <si>
    <t>League Stars</t>
  </si>
  <si>
    <t>League Destruction</t>
  </si>
  <si>
    <t>League Star Adjustment</t>
  </si>
  <si>
    <t>League Destruction Difference</t>
  </si>
  <si>
    <t>Notes: Maynard Project finished second in Crystal League I and was shown in the promotion zone. The league total includes a 50-star bonus or adjustment beyond the visible player-star total. The visible destruction total exactly matches the league destruction total.</t>
  </si>
  <si>
    <t>Clan Maynard Accounts in Maynard Project</t>
  </si>
  <si>
    <t>Crystal League I — Group Standings</t>
  </si>
  <si>
    <t>Maynard Project</t>
  </si>
  <si>
    <t>Standings transcribed exactly as displayed in the supplied screenshot</t>
  </si>
  <si>
    <t>League</t>
  </si>
  <si>
    <t>Crystal League I</t>
  </si>
  <si>
    <t>Clan</t>
  </si>
  <si>
    <t>Displayed Status</t>
  </si>
  <si>
    <t>Displayed Position</t>
  </si>
  <si>
    <t>ILOILO NO LIMIT</t>
  </si>
  <si>
    <t>Promotion zone</t>
  </si>
  <si>
    <t>Stars Behind 1st</t>
  </si>
  <si>
    <t>Destruction Behind 1st</t>
  </si>
  <si>
    <t>TC TURK</t>
  </si>
  <si>
    <t>Remain</t>
  </si>
  <si>
    <t>Stars Ahead of 3rd</t>
  </si>
  <si>
    <t>HAMTICSUPERGENE</t>
  </si>
  <si>
    <t>Destruction Ahead of 3rd</t>
  </si>
  <si>
    <t>silentmonster</t>
  </si>
  <si>
    <t>clau</t>
  </si>
  <si>
    <t>Smelly Mist</t>
  </si>
  <si>
    <t>Relegation zone</t>
  </si>
  <si>
    <t>ANNE SANCTUARY</t>
  </si>
  <si>
    <t>Maynard Project — Clan Results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</si>
</sst>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2" fontId="4" fillId="5" borderId="2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0" fontId="11" fillId="12" borderId="11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" fontId="11" fillId="12" borderId="11" xfId="0" applyNumberFormat="1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164" fontId="11" fillId="12" borderId="11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2" fontId="11" fillId="12" borderId="1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3" xfId="0" applyNumberFormat="1" applyFont="1" applyFill="1" applyBorder="1"/>
    <xf numFmtId="0" fontId="0" fillId="12" borderId="15" xfId="0" applyNumberFormat="1" applyFont="1" applyFill="1" applyBorder="1"/>
    <xf numFmtId="0" fontId="0" fillId="12" borderId="17" xfId="0" applyNumberFormat="1" applyFont="1" applyFill="1" applyBorder="1"/>
    <xf numFmtId="0" fontId="11" fillId="12" borderId="12" xfId="0" applyNumberFormat="1" applyFont="1" applyFill="1" applyBorder="1"/>
    <xf numFmtId="0" fontId="11" fillId="12" borderId="14" xfId="0" applyNumberFormat="1" applyFont="1" applyFill="1" applyBorder="1"/>
    <xf numFmtId="0" fontId="11" fillId="12" borderId="16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ProjectCrystalIResultsTable" displayName="ProjectCrystalIResultsTable" ref="A3:J45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rojectCrystalIClanMaynardAccountsTable" displayName="ProjectCrystalIClanMaynardAccountsTable" ref="A3:J7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ProjectCrystalIStandingsTable" displayName="ProjectCrystalI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D8" sqref="D8"/>
    </sheetView>
  </sheetViews>
  <sheetFormatPr defaultRowHeight="14.25"/>
  <cols>
    <col min="1" max="1" width="10" customWidth="1"/>
    <col min="2" max="2" width="27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81" t="s">
        <v>105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0.100000000000001" customHeight="1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21</v>
      </c>
      <c r="D4" s="4">
        <v>700</v>
      </c>
      <c r="E4" s="4">
        <v>7</v>
      </c>
      <c r="F4" s="4">
        <v>7</v>
      </c>
      <c r="G4" s="2" t="s">
        <v>11</v>
      </c>
      <c r="H4" s="8">
        <f t="shared" ref="H4:H45" si="0">IF(F4=0,"",E4/F4)</f>
        <v>1</v>
      </c>
      <c r="I4" s="10">
        <f t="shared" ref="I4:I45" si="1">IF(E4=0,"",C4/E4)</f>
        <v>3</v>
      </c>
      <c r="J4" s="8">
        <f t="shared" ref="J4:J45" si="2">IF(E4=0,"",D4/E4/100)</f>
        <v>1</v>
      </c>
    </row>
    <row r="5" spans="1:10" ht="20.100000000000001" customHeight="1">
      <c r="A5" s="12">
        <v>1</v>
      </c>
      <c r="B5" s="13" t="s">
        <v>12</v>
      </c>
      <c r="C5" s="12">
        <v>21</v>
      </c>
      <c r="D5" s="12">
        <v>700</v>
      </c>
      <c r="E5" s="12">
        <v>7</v>
      </c>
      <c r="F5" s="12">
        <v>7</v>
      </c>
      <c r="G5" s="14" t="s">
        <v>11</v>
      </c>
      <c r="H5" s="15">
        <f t="shared" si="0"/>
        <v>1</v>
      </c>
      <c r="I5" s="16">
        <f t="shared" si="1"/>
        <v>3</v>
      </c>
      <c r="J5" s="15">
        <f t="shared" si="2"/>
        <v>1</v>
      </c>
    </row>
    <row r="6" spans="1:10" ht="20.100000000000001" customHeight="1">
      <c r="A6" s="6">
        <v>1</v>
      </c>
      <c r="B6" s="7" t="s">
        <v>13</v>
      </c>
      <c r="C6" s="6">
        <v>21</v>
      </c>
      <c r="D6" s="6">
        <v>700</v>
      </c>
      <c r="E6" s="6">
        <v>7</v>
      </c>
      <c r="F6" s="6">
        <v>7</v>
      </c>
      <c r="G6" s="3" t="s">
        <v>11</v>
      </c>
      <c r="H6" s="9">
        <f t="shared" si="0"/>
        <v>1</v>
      </c>
      <c r="I6" s="11">
        <f t="shared" si="1"/>
        <v>3</v>
      </c>
      <c r="J6" s="9">
        <f t="shared" si="2"/>
        <v>1</v>
      </c>
    </row>
    <row r="7" spans="1:10" ht="20.100000000000001" customHeight="1">
      <c r="A7" s="12">
        <v>1</v>
      </c>
      <c r="B7" s="13" t="s">
        <v>14</v>
      </c>
      <c r="C7" s="12">
        <v>21</v>
      </c>
      <c r="D7" s="12">
        <v>700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3</v>
      </c>
      <c r="J7" s="15">
        <f t="shared" si="2"/>
        <v>1</v>
      </c>
    </row>
    <row r="8" spans="1:10" ht="20.100000000000001" customHeight="1">
      <c r="A8" s="6">
        <v>1</v>
      </c>
      <c r="B8" s="7" t="s">
        <v>15</v>
      </c>
      <c r="C8" s="6">
        <v>21</v>
      </c>
      <c r="D8" s="6">
        <v>700</v>
      </c>
      <c r="E8" s="6">
        <v>7</v>
      </c>
      <c r="F8" s="6">
        <v>7</v>
      </c>
      <c r="G8" s="3" t="s">
        <v>11</v>
      </c>
      <c r="H8" s="9">
        <f t="shared" si="0"/>
        <v>1</v>
      </c>
      <c r="I8" s="11">
        <f t="shared" si="1"/>
        <v>3</v>
      </c>
      <c r="J8" s="9">
        <f t="shared" si="2"/>
        <v>1</v>
      </c>
    </row>
    <row r="9" spans="1:10" ht="20.100000000000001" customHeight="1">
      <c r="A9" s="12">
        <v>1</v>
      </c>
      <c r="B9" s="13" t="s">
        <v>16</v>
      </c>
      <c r="C9" s="12">
        <v>21</v>
      </c>
      <c r="D9" s="12">
        <v>700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3</v>
      </c>
      <c r="J9" s="15">
        <f t="shared" si="2"/>
        <v>1</v>
      </c>
    </row>
    <row r="10" spans="1:10" ht="21" customHeight="1">
      <c r="A10" s="17">
        <v>1</v>
      </c>
      <c r="B10" s="18" t="s">
        <v>17</v>
      </c>
      <c r="C10" s="17">
        <v>21</v>
      </c>
      <c r="D10" s="17">
        <v>700</v>
      </c>
      <c r="E10" s="17">
        <v>7</v>
      </c>
      <c r="F10" s="17">
        <v>7</v>
      </c>
      <c r="G10" s="19" t="s">
        <v>11</v>
      </c>
      <c r="H10" s="20">
        <f t="shared" si="0"/>
        <v>1</v>
      </c>
      <c r="I10" s="21">
        <f t="shared" si="1"/>
        <v>3</v>
      </c>
      <c r="J10" s="20">
        <f t="shared" si="2"/>
        <v>1</v>
      </c>
    </row>
    <row r="11" spans="1:10" ht="20.100000000000001" customHeight="1">
      <c r="A11" s="12">
        <v>1</v>
      </c>
      <c r="B11" s="13" t="s">
        <v>18</v>
      </c>
      <c r="C11" s="12">
        <v>21</v>
      </c>
      <c r="D11" s="12">
        <v>700</v>
      </c>
      <c r="E11" s="12">
        <v>7</v>
      </c>
      <c r="F11" s="12">
        <v>7</v>
      </c>
      <c r="G11" s="14" t="s">
        <v>11</v>
      </c>
      <c r="H11" s="15">
        <f t="shared" si="0"/>
        <v>1</v>
      </c>
      <c r="I11" s="16">
        <f t="shared" si="1"/>
        <v>3</v>
      </c>
      <c r="J11" s="15">
        <f t="shared" si="2"/>
        <v>1</v>
      </c>
    </row>
    <row r="12" spans="1:10" ht="20.100000000000001" customHeight="1">
      <c r="A12" s="6">
        <v>9</v>
      </c>
      <c r="B12" s="7" t="s">
        <v>19</v>
      </c>
      <c r="C12" s="6">
        <v>20</v>
      </c>
      <c r="D12" s="6">
        <v>694</v>
      </c>
      <c r="E12" s="6">
        <v>7</v>
      </c>
      <c r="F12" s="6">
        <v>7</v>
      </c>
      <c r="G12" s="3" t="s">
        <v>11</v>
      </c>
      <c r="H12" s="9">
        <f t="shared" si="0"/>
        <v>1</v>
      </c>
      <c r="I12" s="11">
        <f t="shared" si="1"/>
        <v>2.8571428571428572</v>
      </c>
      <c r="J12" s="9">
        <f t="shared" si="2"/>
        <v>0.99142857142857144</v>
      </c>
    </row>
    <row r="13" spans="1:10" ht="21" customHeight="1">
      <c r="A13" s="17">
        <v>10</v>
      </c>
      <c r="B13" s="18" t="s">
        <v>20</v>
      </c>
      <c r="C13" s="17">
        <v>20</v>
      </c>
      <c r="D13" s="17">
        <v>693</v>
      </c>
      <c r="E13" s="17">
        <v>7</v>
      </c>
      <c r="F13" s="17">
        <v>7</v>
      </c>
      <c r="G13" s="19" t="s">
        <v>11</v>
      </c>
      <c r="H13" s="20">
        <f t="shared" si="0"/>
        <v>1</v>
      </c>
      <c r="I13" s="21">
        <f t="shared" si="1"/>
        <v>2.8571428571428572</v>
      </c>
      <c r="J13" s="20">
        <f t="shared" si="2"/>
        <v>0.99</v>
      </c>
    </row>
    <row r="14" spans="1:10" ht="21" customHeight="1">
      <c r="A14" s="17">
        <v>11</v>
      </c>
      <c r="B14" s="18" t="s">
        <v>21</v>
      </c>
      <c r="C14" s="17">
        <v>20</v>
      </c>
      <c r="D14" s="17">
        <v>686</v>
      </c>
      <c r="E14" s="17">
        <v>7</v>
      </c>
      <c r="F14" s="17">
        <v>7</v>
      </c>
      <c r="G14" s="19" t="s">
        <v>11</v>
      </c>
      <c r="H14" s="20">
        <f t="shared" si="0"/>
        <v>1</v>
      </c>
      <c r="I14" s="21">
        <f t="shared" si="1"/>
        <v>2.8571428571428572</v>
      </c>
      <c r="J14" s="20">
        <f t="shared" si="2"/>
        <v>0.98</v>
      </c>
    </row>
    <row r="15" spans="1:10" ht="20.100000000000001" customHeight="1">
      <c r="A15" s="12">
        <v>12</v>
      </c>
      <c r="B15" s="13" t="s">
        <v>22</v>
      </c>
      <c r="C15" s="12">
        <v>20</v>
      </c>
      <c r="D15" s="12">
        <v>678</v>
      </c>
      <c r="E15" s="12">
        <v>7</v>
      </c>
      <c r="F15" s="12">
        <v>7</v>
      </c>
      <c r="G15" s="14" t="s">
        <v>11</v>
      </c>
      <c r="H15" s="15">
        <f t="shared" si="0"/>
        <v>1</v>
      </c>
      <c r="I15" s="16">
        <f t="shared" si="1"/>
        <v>2.8571428571428572</v>
      </c>
      <c r="J15" s="15">
        <f t="shared" si="2"/>
        <v>0.96857142857142864</v>
      </c>
    </row>
    <row r="16" spans="1:10" ht="21" customHeight="1">
      <c r="A16" s="17">
        <v>13</v>
      </c>
      <c r="B16" s="18" t="s">
        <v>23</v>
      </c>
      <c r="C16" s="17">
        <v>20</v>
      </c>
      <c r="D16" s="17">
        <v>675</v>
      </c>
      <c r="E16" s="17">
        <v>7</v>
      </c>
      <c r="F16" s="17">
        <v>7</v>
      </c>
      <c r="G16" s="19" t="s">
        <v>11</v>
      </c>
      <c r="H16" s="20">
        <f t="shared" si="0"/>
        <v>1</v>
      </c>
      <c r="I16" s="21">
        <f t="shared" si="1"/>
        <v>2.8571428571428572</v>
      </c>
      <c r="J16" s="20">
        <f t="shared" si="2"/>
        <v>0.9642857142857143</v>
      </c>
    </row>
    <row r="17" spans="1:10" ht="20.100000000000001" customHeight="1">
      <c r="A17" s="12">
        <v>14</v>
      </c>
      <c r="B17" s="13" t="s">
        <v>24</v>
      </c>
      <c r="C17" s="12">
        <v>20</v>
      </c>
      <c r="D17" s="12">
        <v>674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2.8571428571428572</v>
      </c>
      <c r="J17" s="15">
        <f t="shared" si="2"/>
        <v>0.96285714285714297</v>
      </c>
    </row>
    <row r="18" spans="1:10" ht="20.100000000000001" customHeight="1">
      <c r="A18" s="6">
        <v>15</v>
      </c>
      <c r="B18" s="7" t="s">
        <v>25</v>
      </c>
      <c r="C18" s="6">
        <v>19</v>
      </c>
      <c r="D18" s="6">
        <v>680</v>
      </c>
      <c r="E18" s="6">
        <v>7</v>
      </c>
      <c r="F18" s="6">
        <v>7</v>
      </c>
      <c r="G18" s="3" t="s">
        <v>11</v>
      </c>
      <c r="H18" s="9">
        <f t="shared" si="0"/>
        <v>1</v>
      </c>
      <c r="I18" s="11">
        <f t="shared" si="1"/>
        <v>2.7142857142857144</v>
      </c>
      <c r="J18" s="9">
        <f t="shared" si="2"/>
        <v>0.97142857142857142</v>
      </c>
    </row>
    <row r="19" spans="1:10" ht="20.100000000000001" customHeight="1">
      <c r="A19" s="12">
        <v>16</v>
      </c>
      <c r="B19" s="13" t="s">
        <v>26</v>
      </c>
      <c r="C19" s="12">
        <v>18</v>
      </c>
      <c r="D19" s="12">
        <v>658</v>
      </c>
      <c r="E19" s="12">
        <v>7</v>
      </c>
      <c r="F19" s="12">
        <v>7</v>
      </c>
      <c r="G19" s="14" t="s">
        <v>11</v>
      </c>
      <c r="H19" s="15">
        <f t="shared" si="0"/>
        <v>1</v>
      </c>
      <c r="I19" s="16">
        <f t="shared" si="1"/>
        <v>2.5714285714285716</v>
      </c>
      <c r="J19" s="15">
        <f t="shared" si="2"/>
        <v>0.94</v>
      </c>
    </row>
    <row r="20" spans="1:10" ht="20.100000000000001" customHeight="1">
      <c r="A20" s="6">
        <v>17</v>
      </c>
      <c r="B20" s="7" t="s">
        <v>27</v>
      </c>
      <c r="C20" s="6">
        <v>18</v>
      </c>
      <c r="D20" s="6">
        <v>600</v>
      </c>
      <c r="E20" s="6">
        <v>6</v>
      </c>
      <c r="F20" s="6">
        <v>7</v>
      </c>
      <c r="G20" s="3" t="s">
        <v>28</v>
      </c>
      <c r="H20" s="9">
        <f t="shared" si="0"/>
        <v>0.8571428571428571</v>
      </c>
      <c r="I20" s="11">
        <f t="shared" si="1"/>
        <v>3</v>
      </c>
      <c r="J20" s="9">
        <f t="shared" si="2"/>
        <v>1</v>
      </c>
    </row>
    <row r="21" spans="1:10" ht="20.100000000000001" customHeight="1">
      <c r="A21" s="12">
        <v>18</v>
      </c>
      <c r="B21" s="13" t="s">
        <v>29</v>
      </c>
      <c r="C21" s="12">
        <v>17</v>
      </c>
      <c r="D21" s="12">
        <v>654</v>
      </c>
      <c r="E21" s="12">
        <v>7</v>
      </c>
      <c r="F21" s="12">
        <v>7</v>
      </c>
      <c r="G21" s="14" t="s">
        <v>11</v>
      </c>
      <c r="H21" s="15">
        <f t="shared" si="0"/>
        <v>1</v>
      </c>
      <c r="I21" s="16">
        <f t="shared" si="1"/>
        <v>2.4285714285714284</v>
      </c>
      <c r="J21" s="15">
        <f t="shared" si="2"/>
        <v>0.93428571428571427</v>
      </c>
    </row>
    <row r="22" spans="1:10" ht="20.100000000000001" customHeight="1">
      <c r="A22" s="6">
        <v>19</v>
      </c>
      <c r="B22" s="7" t="s">
        <v>30</v>
      </c>
      <c r="C22" s="6">
        <v>17</v>
      </c>
      <c r="D22" s="6">
        <v>628</v>
      </c>
      <c r="E22" s="6">
        <v>7</v>
      </c>
      <c r="F22" s="6">
        <v>7</v>
      </c>
      <c r="G22" s="3" t="s">
        <v>11</v>
      </c>
      <c r="H22" s="9">
        <f t="shared" si="0"/>
        <v>1</v>
      </c>
      <c r="I22" s="11">
        <f t="shared" si="1"/>
        <v>2.4285714285714284</v>
      </c>
      <c r="J22" s="9">
        <f t="shared" si="2"/>
        <v>0.89714285714285713</v>
      </c>
    </row>
    <row r="23" spans="1:10" ht="20.100000000000001" customHeight="1">
      <c r="A23" s="12">
        <v>20</v>
      </c>
      <c r="B23" s="13" t="s">
        <v>31</v>
      </c>
      <c r="C23" s="12">
        <v>17</v>
      </c>
      <c r="D23" s="12">
        <v>603</v>
      </c>
      <c r="E23" s="12">
        <v>7</v>
      </c>
      <c r="F23" s="12">
        <v>7</v>
      </c>
      <c r="G23" s="14" t="s">
        <v>11</v>
      </c>
      <c r="H23" s="15">
        <f t="shared" si="0"/>
        <v>1</v>
      </c>
      <c r="I23" s="16">
        <f t="shared" si="1"/>
        <v>2.4285714285714284</v>
      </c>
      <c r="J23" s="15">
        <f t="shared" si="2"/>
        <v>0.86142857142857143</v>
      </c>
    </row>
    <row r="24" spans="1:10" ht="20.100000000000001" customHeight="1">
      <c r="A24" s="6">
        <v>21</v>
      </c>
      <c r="B24" s="7" t="s">
        <v>32</v>
      </c>
      <c r="C24" s="6">
        <v>16</v>
      </c>
      <c r="D24" s="6">
        <v>590</v>
      </c>
      <c r="E24" s="6">
        <v>6</v>
      </c>
      <c r="F24" s="6">
        <v>7</v>
      </c>
      <c r="G24" s="3" t="s">
        <v>28</v>
      </c>
      <c r="H24" s="9">
        <f t="shared" si="0"/>
        <v>0.8571428571428571</v>
      </c>
      <c r="I24" s="11">
        <f t="shared" si="1"/>
        <v>2.6666666666666665</v>
      </c>
      <c r="J24" s="9">
        <f t="shared" si="2"/>
        <v>0.98333333333333328</v>
      </c>
    </row>
    <row r="25" spans="1:10" ht="20.100000000000001" customHeight="1">
      <c r="A25" s="12">
        <v>22</v>
      </c>
      <c r="B25" s="13" t="s">
        <v>33</v>
      </c>
      <c r="C25" s="12">
        <v>15</v>
      </c>
      <c r="D25" s="12">
        <v>545</v>
      </c>
      <c r="E25" s="12">
        <v>6</v>
      </c>
      <c r="F25" s="12">
        <v>7</v>
      </c>
      <c r="G25" s="14" t="s">
        <v>28</v>
      </c>
      <c r="H25" s="15">
        <f t="shared" si="0"/>
        <v>0.8571428571428571</v>
      </c>
      <c r="I25" s="16">
        <f t="shared" si="1"/>
        <v>2.5</v>
      </c>
      <c r="J25" s="15">
        <f t="shared" si="2"/>
        <v>0.90833333333333333</v>
      </c>
    </row>
    <row r="26" spans="1:10" ht="20.100000000000001" customHeight="1">
      <c r="A26" s="6">
        <v>23</v>
      </c>
      <c r="B26" s="7" t="s">
        <v>34</v>
      </c>
      <c r="C26" s="6">
        <v>15</v>
      </c>
      <c r="D26" s="6">
        <v>500</v>
      </c>
      <c r="E26" s="6">
        <v>5</v>
      </c>
      <c r="F26" s="6">
        <v>7</v>
      </c>
      <c r="G26" s="3" t="s">
        <v>35</v>
      </c>
      <c r="H26" s="9">
        <f t="shared" si="0"/>
        <v>0.7142857142857143</v>
      </c>
      <c r="I26" s="11">
        <f t="shared" si="1"/>
        <v>3</v>
      </c>
      <c r="J26" s="9">
        <f t="shared" si="2"/>
        <v>1</v>
      </c>
    </row>
    <row r="27" spans="1:10" ht="20.100000000000001" customHeight="1">
      <c r="A27" s="12">
        <v>24</v>
      </c>
      <c r="B27" s="13" t="s">
        <v>36</v>
      </c>
      <c r="C27" s="12">
        <v>14</v>
      </c>
      <c r="D27" s="12">
        <v>541</v>
      </c>
      <c r="E27" s="12">
        <v>6</v>
      </c>
      <c r="F27" s="12">
        <v>6</v>
      </c>
      <c r="G27" s="14" t="s">
        <v>37</v>
      </c>
      <c r="H27" s="15">
        <f t="shared" si="0"/>
        <v>1</v>
      </c>
      <c r="I27" s="16">
        <f t="shared" si="1"/>
        <v>2.3333333333333335</v>
      </c>
      <c r="J27" s="15">
        <f t="shared" si="2"/>
        <v>0.90166666666666673</v>
      </c>
    </row>
    <row r="28" spans="1:10" ht="20.100000000000001" customHeight="1">
      <c r="A28" s="6">
        <v>25</v>
      </c>
      <c r="B28" s="7" t="s">
        <v>38</v>
      </c>
      <c r="C28" s="6">
        <v>14</v>
      </c>
      <c r="D28" s="6">
        <v>524</v>
      </c>
      <c r="E28" s="6">
        <v>5</v>
      </c>
      <c r="F28" s="6">
        <v>6</v>
      </c>
      <c r="G28" s="3" t="s">
        <v>39</v>
      </c>
      <c r="H28" s="9">
        <f t="shared" si="0"/>
        <v>0.83333333333333337</v>
      </c>
      <c r="I28" s="11">
        <f t="shared" si="1"/>
        <v>2.8</v>
      </c>
      <c r="J28" s="9">
        <f t="shared" si="2"/>
        <v>1.048</v>
      </c>
    </row>
    <row r="29" spans="1:10" ht="20.100000000000001" customHeight="1">
      <c r="A29" s="12">
        <v>26</v>
      </c>
      <c r="B29" s="13" t="s">
        <v>40</v>
      </c>
      <c r="C29" s="12">
        <v>11</v>
      </c>
      <c r="D29" s="12">
        <v>410</v>
      </c>
      <c r="E29" s="12">
        <v>6</v>
      </c>
      <c r="F29" s="12">
        <v>7</v>
      </c>
      <c r="G29" s="14" t="s">
        <v>28</v>
      </c>
      <c r="H29" s="15">
        <f t="shared" si="0"/>
        <v>0.8571428571428571</v>
      </c>
      <c r="I29" s="16">
        <f t="shared" si="1"/>
        <v>1.8333333333333333</v>
      </c>
      <c r="J29" s="15">
        <f t="shared" si="2"/>
        <v>0.68333333333333324</v>
      </c>
    </row>
    <row r="30" spans="1:10" ht="20.100000000000001" customHeight="1">
      <c r="A30" s="6">
        <v>27</v>
      </c>
      <c r="B30" s="7" t="s">
        <v>41</v>
      </c>
      <c r="C30" s="6">
        <v>7</v>
      </c>
      <c r="D30" s="6">
        <v>247</v>
      </c>
      <c r="E30" s="6">
        <v>3</v>
      </c>
      <c r="F30" s="6">
        <v>4</v>
      </c>
      <c r="G30" s="3" t="s">
        <v>42</v>
      </c>
      <c r="H30" s="9">
        <f t="shared" si="0"/>
        <v>0.75</v>
      </c>
      <c r="I30" s="11">
        <f t="shared" si="1"/>
        <v>2.3333333333333335</v>
      </c>
      <c r="J30" s="9">
        <f t="shared" si="2"/>
        <v>0.82333333333333325</v>
      </c>
    </row>
    <row r="31" spans="1:10" ht="20.100000000000001" customHeight="1">
      <c r="A31" s="12">
        <v>28</v>
      </c>
      <c r="B31" s="13" t="s">
        <v>43</v>
      </c>
      <c r="C31" s="12">
        <v>6</v>
      </c>
      <c r="D31" s="12">
        <v>269</v>
      </c>
      <c r="E31" s="12">
        <v>3</v>
      </c>
      <c r="F31" s="12">
        <v>7</v>
      </c>
      <c r="G31" s="14" t="s">
        <v>44</v>
      </c>
      <c r="H31" s="15">
        <f t="shared" si="0"/>
        <v>0.42857142857142855</v>
      </c>
      <c r="I31" s="16">
        <f t="shared" si="1"/>
        <v>2</v>
      </c>
      <c r="J31" s="15">
        <f t="shared" si="2"/>
        <v>0.89666666666666672</v>
      </c>
    </row>
    <row r="32" spans="1:10" ht="20.100000000000001" customHeight="1">
      <c r="A32" s="6">
        <v>29</v>
      </c>
      <c r="B32" s="7" t="s">
        <v>45</v>
      </c>
      <c r="C32" s="6">
        <v>6</v>
      </c>
      <c r="D32" s="6">
        <v>200</v>
      </c>
      <c r="E32" s="6">
        <v>2</v>
      </c>
      <c r="F32" s="6">
        <v>5</v>
      </c>
      <c r="G32" s="3" t="s">
        <v>46</v>
      </c>
      <c r="H32" s="9">
        <f t="shared" si="0"/>
        <v>0.4</v>
      </c>
      <c r="I32" s="11">
        <f t="shared" si="1"/>
        <v>3</v>
      </c>
      <c r="J32" s="9">
        <f t="shared" si="2"/>
        <v>1</v>
      </c>
    </row>
    <row r="33" spans="1:10" ht="20.100000000000001" customHeight="1">
      <c r="A33" s="12">
        <v>29</v>
      </c>
      <c r="B33" s="13" t="s">
        <v>47</v>
      </c>
      <c r="C33" s="12">
        <v>6</v>
      </c>
      <c r="D33" s="12">
        <v>200</v>
      </c>
      <c r="E33" s="12">
        <v>2</v>
      </c>
      <c r="F33" s="12">
        <v>2</v>
      </c>
      <c r="G33" s="14" t="s">
        <v>48</v>
      </c>
      <c r="H33" s="15">
        <f t="shared" si="0"/>
        <v>1</v>
      </c>
      <c r="I33" s="16">
        <f t="shared" si="1"/>
        <v>3</v>
      </c>
      <c r="J33" s="15">
        <f t="shared" si="2"/>
        <v>1</v>
      </c>
    </row>
    <row r="34" spans="1:10" ht="20.100000000000001" customHeight="1">
      <c r="A34" s="6">
        <v>29</v>
      </c>
      <c r="B34" s="7" t="s">
        <v>49</v>
      </c>
      <c r="C34" s="6">
        <v>6</v>
      </c>
      <c r="D34" s="6">
        <v>200</v>
      </c>
      <c r="E34" s="6">
        <v>2</v>
      </c>
      <c r="F34" s="6">
        <v>2</v>
      </c>
      <c r="G34" s="3" t="s">
        <v>48</v>
      </c>
      <c r="H34" s="9">
        <f t="shared" si="0"/>
        <v>1</v>
      </c>
      <c r="I34" s="11">
        <f t="shared" si="1"/>
        <v>3</v>
      </c>
      <c r="J34" s="9">
        <f t="shared" si="2"/>
        <v>1</v>
      </c>
    </row>
    <row r="35" spans="1:10" ht="20.100000000000001" customHeight="1">
      <c r="A35" s="12">
        <v>32</v>
      </c>
      <c r="B35" s="13" t="s">
        <v>50</v>
      </c>
      <c r="C35" s="12">
        <v>5</v>
      </c>
      <c r="D35" s="12">
        <v>189</v>
      </c>
      <c r="E35" s="12">
        <v>2</v>
      </c>
      <c r="F35" s="12">
        <v>3</v>
      </c>
      <c r="G35" s="14" t="s">
        <v>51</v>
      </c>
      <c r="H35" s="15">
        <f t="shared" si="0"/>
        <v>0.66666666666666663</v>
      </c>
      <c r="I35" s="16">
        <f t="shared" si="1"/>
        <v>2.5</v>
      </c>
      <c r="J35" s="15">
        <f t="shared" si="2"/>
        <v>0.94499999999999995</v>
      </c>
    </row>
    <row r="36" spans="1:10" ht="20.100000000000001" customHeight="1">
      <c r="A36" s="6">
        <v>33</v>
      </c>
      <c r="B36" s="7" t="s">
        <v>52</v>
      </c>
      <c r="C36" s="6">
        <v>4</v>
      </c>
      <c r="D36" s="6">
        <v>196</v>
      </c>
      <c r="E36" s="6">
        <v>2</v>
      </c>
      <c r="F36" s="6">
        <v>5</v>
      </c>
      <c r="G36" s="3" t="s">
        <v>46</v>
      </c>
      <c r="H36" s="9">
        <f t="shared" si="0"/>
        <v>0.4</v>
      </c>
      <c r="I36" s="11">
        <f t="shared" si="1"/>
        <v>2</v>
      </c>
      <c r="J36" s="9">
        <f t="shared" si="2"/>
        <v>0.98</v>
      </c>
    </row>
    <row r="37" spans="1:10" ht="20.100000000000001" customHeight="1">
      <c r="A37" s="12">
        <v>34</v>
      </c>
      <c r="B37" s="13" t="s">
        <v>53</v>
      </c>
      <c r="C37" s="12">
        <v>1</v>
      </c>
      <c r="D37" s="12">
        <v>58</v>
      </c>
      <c r="E37" s="12">
        <v>1</v>
      </c>
      <c r="F37" s="12">
        <v>1</v>
      </c>
      <c r="G37" s="14" t="s">
        <v>54</v>
      </c>
      <c r="H37" s="15">
        <f t="shared" si="0"/>
        <v>1</v>
      </c>
      <c r="I37" s="16">
        <f t="shared" si="1"/>
        <v>1</v>
      </c>
      <c r="J37" s="15">
        <f t="shared" si="2"/>
        <v>0.57999999999999996</v>
      </c>
    </row>
    <row r="38" spans="1:10" ht="20.100000000000001" customHeight="1">
      <c r="A38" s="6">
        <v>35</v>
      </c>
      <c r="B38" s="7" t="s">
        <v>55</v>
      </c>
      <c r="C38" s="6">
        <v>0</v>
      </c>
      <c r="D38" s="6">
        <v>0</v>
      </c>
      <c r="E38" s="6">
        <v>0</v>
      </c>
      <c r="F38" s="6">
        <v>1</v>
      </c>
      <c r="G38" s="3" t="s">
        <v>56</v>
      </c>
      <c r="H38" s="9">
        <f t="shared" si="0"/>
        <v>0</v>
      </c>
      <c r="I38" s="11" t="str">
        <f t="shared" si="1"/>
        <v/>
      </c>
      <c r="J38" s="9" t="str">
        <f t="shared" si="2"/>
        <v/>
      </c>
    </row>
    <row r="39" spans="1:10" ht="20.100000000000001" customHeight="1">
      <c r="A39" s="12">
        <v>35</v>
      </c>
      <c r="B39" s="13" t="s">
        <v>57</v>
      </c>
      <c r="C39" s="12">
        <v>0</v>
      </c>
      <c r="D39" s="12">
        <v>0</v>
      </c>
      <c r="E39" s="12">
        <v>0</v>
      </c>
      <c r="F39" s="12">
        <v>0</v>
      </c>
      <c r="G39" s="14" t="s">
        <v>58</v>
      </c>
      <c r="H39" s="15" t="str">
        <f t="shared" si="0"/>
        <v/>
      </c>
      <c r="I39" s="16" t="str">
        <f t="shared" si="1"/>
        <v/>
      </c>
      <c r="J39" s="15" t="str">
        <f t="shared" si="2"/>
        <v/>
      </c>
    </row>
    <row r="40" spans="1:10" ht="20.100000000000001" customHeight="1">
      <c r="A40" s="6">
        <v>35</v>
      </c>
      <c r="B40" s="7" t="s">
        <v>59</v>
      </c>
      <c r="C40" s="6">
        <v>0</v>
      </c>
      <c r="D40" s="6">
        <v>0</v>
      </c>
      <c r="E40" s="6">
        <v>0</v>
      </c>
      <c r="F40" s="6">
        <v>0</v>
      </c>
      <c r="G40" s="3" t="s">
        <v>58</v>
      </c>
      <c r="H40" s="9" t="str">
        <f t="shared" si="0"/>
        <v/>
      </c>
      <c r="I40" s="11" t="str">
        <f t="shared" si="1"/>
        <v/>
      </c>
      <c r="J40" s="9" t="str">
        <f t="shared" si="2"/>
        <v/>
      </c>
    </row>
    <row r="41" spans="1:10" ht="20.100000000000001" customHeight="1">
      <c r="A41" s="12">
        <v>35</v>
      </c>
      <c r="B41" s="13" t="s">
        <v>60</v>
      </c>
      <c r="C41" s="12">
        <v>0</v>
      </c>
      <c r="D41" s="12">
        <v>0</v>
      </c>
      <c r="E41" s="12">
        <v>0</v>
      </c>
      <c r="F41" s="12">
        <v>0</v>
      </c>
      <c r="G41" s="14" t="s">
        <v>58</v>
      </c>
      <c r="H41" s="15" t="str">
        <f t="shared" si="0"/>
        <v/>
      </c>
      <c r="I41" s="16" t="str">
        <f t="shared" si="1"/>
        <v/>
      </c>
      <c r="J41" s="15" t="str">
        <f t="shared" si="2"/>
        <v/>
      </c>
    </row>
    <row r="42" spans="1:10" ht="20.100000000000001" customHeight="1">
      <c r="A42" s="6">
        <v>35</v>
      </c>
      <c r="B42" s="7" t="s">
        <v>61</v>
      </c>
      <c r="C42" s="6">
        <v>0</v>
      </c>
      <c r="D42" s="6">
        <v>0</v>
      </c>
      <c r="E42" s="6">
        <v>0</v>
      </c>
      <c r="F42" s="6">
        <v>0</v>
      </c>
      <c r="G42" s="3" t="s">
        <v>58</v>
      </c>
      <c r="H42" s="9" t="str">
        <f t="shared" si="0"/>
        <v/>
      </c>
      <c r="I42" s="11" t="str">
        <f t="shared" si="1"/>
        <v/>
      </c>
      <c r="J42" s="9" t="str">
        <f t="shared" si="2"/>
        <v/>
      </c>
    </row>
    <row r="43" spans="1:10" ht="20.100000000000001" customHeight="1">
      <c r="A43" s="12">
        <v>35</v>
      </c>
      <c r="B43" s="13" t="s">
        <v>62</v>
      </c>
      <c r="C43" s="12">
        <v>0</v>
      </c>
      <c r="D43" s="12">
        <v>0</v>
      </c>
      <c r="E43" s="12">
        <v>0</v>
      </c>
      <c r="F43" s="12">
        <v>0</v>
      </c>
      <c r="G43" s="14" t="s">
        <v>58</v>
      </c>
      <c r="H43" s="15" t="str">
        <f t="shared" si="0"/>
        <v/>
      </c>
      <c r="I43" s="16" t="str">
        <f t="shared" si="1"/>
        <v/>
      </c>
      <c r="J43" s="15" t="str">
        <f t="shared" si="2"/>
        <v/>
      </c>
    </row>
    <row r="44" spans="1:10" ht="20.100000000000001" customHeight="1">
      <c r="A44" s="6">
        <v>35</v>
      </c>
      <c r="B44" s="7" t="s">
        <v>63</v>
      </c>
      <c r="C44" s="6">
        <v>0</v>
      </c>
      <c r="D44" s="6">
        <v>0</v>
      </c>
      <c r="E44" s="6">
        <v>0</v>
      </c>
      <c r="F44" s="6">
        <v>0</v>
      </c>
      <c r="G44" s="3" t="s">
        <v>58</v>
      </c>
      <c r="H44" s="9" t="str">
        <f t="shared" si="0"/>
        <v/>
      </c>
      <c r="I44" s="11" t="str">
        <f t="shared" si="1"/>
        <v/>
      </c>
      <c r="J44" s="9" t="str">
        <f t="shared" si="2"/>
        <v/>
      </c>
    </row>
    <row r="45" spans="1:10" ht="20.100000000000001" customHeight="1">
      <c r="A45" s="22">
        <v>35</v>
      </c>
      <c r="B45" s="23" t="s">
        <v>64</v>
      </c>
      <c r="C45" s="22">
        <v>0</v>
      </c>
      <c r="D45" s="22">
        <v>0</v>
      </c>
      <c r="E45" s="22">
        <v>0</v>
      </c>
      <c r="F45" s="22">
        <v>0</v>
      </c>
      <c r="G45" s="24" t="s">
        <v>58</v>
      </c>
      <c r="H45" s="25" t="str">
        <f t="shared" si="0"/>
        <v/>
      </c>
      <c r="I45" s="26" t="str">
        <f t="shared" si="1"/>
        <v/>
      </c>
      <c r="J45" s="25" t="str">
        <f t="shared" si="2"/>
        <v/>
      </c>
    </row>
  </sheetData>
  <mergeCells count="2">
    <mergeCell ref="A1:J1"/>
    <mergeCell ref="A2:J2"/>
  </mergeCells>
  <conditionalFormatting sqref="C4:C45">
    <cfRule type="dataBar" priority="1">
      <dataBar>
        <cfvo type="min"/>
        <cfvo type="max"/>
        <color rgb="FFD6A500"/>
      </dataBar>
    </cfRule>
  </conditionalFormatting>
  <conditionalFormatting sqref="H4:H45">
    <cfRule type="colorScale" priority="2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45">
    <cfRule type="colorScale" priority="3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45">
    <cfRule type="dataBar" priority="4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{242DCB5C-01F8-88F5-2C09-B48FEE6406D1}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2DCB5C-01F8-88F5-2C09-B48FEE6406D1}">
            <x14:dataBar>
              <x14:cfvo type="min"/>
              <x14:cfvo type="max"/>
              <x14:negativeFillColor auto="1"/>
              <x14:axisColor auto="1"/>
            </x14:dataBar>
          </x14:cfRule>
          <xm:sqref>C4:C45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1"/>
    </sheetView>
  </sheetViews>
  <sheetFormatPr defaultRowHeight="14.25"/>
  <cols>
    <col min="1" max="1" width="31" customWidth="1"/>
    <col min="2" max="2" width="17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81" t="s">
        <v>65</v>
      </c>
      <c r="B1" s="81"/>
      <c r="C1" s="81"/>
      <c r="D1" s="81"/>
      <c r="E1" s="81"/>
      <c r="F1" s="81"/>
    </row>
    <row r="3" spans="1:6" ht="15">
      <c r="A3" s="27" t="s">
        <v>66</v>
      </c>
      <c r="B3" s="27" t="s">
        <v>67</v>
      </c>
      <c r="D3" s="83" t="s">
        <v>68</v>
      </c>
      <c r="E3" s="83"/>
      <c r="F3" s="83"/>
    </row>
    <row r="4" spans="1:6" ht="15">
      <c r="A4" s="33" t="s">
        <v>69</v>
      </c>
      <c r="B4" s="28">
        <f>COUNTA('Project Results'!B4:B45)</f>
        <v>42</v>
      </c>
      <c r="D4" s="36" t="s">
        <v>1</v>
      </c>
      <c r="E4" s="36" t="s">
        <v>2</v>
      </c>
      <c r="F4" s="36" t="s">
        <v>3</v>
      </c>
    </row>
    <row r="5" spans="1:6" ht="15">
      <c r="A5" s="34" t="s">
        <v>70</v>
      </c>
      <c r="B5" s="29">
        <f>SUM('Project Results'!C4:C45)</f>
        <v>520</v>
      </c>
      <c r="D5" s="40" t="str">
        <f>'Project Results'!B4</f>
        <v>player zhe</v>
      </c>
      <c r="E5" s="37">
        <f>'Project Results'!C4</f>
        <v>21</v>
      </c>
      <c r="F5" s="37">
        <f>'Project Results'!D4</f>
        <v>700</v>
      </c>
    </row>
    <row r="6" spans="1:6" ht="15">
      <c r="A6" s="34" t="s">
        <v>71</v>
      </c>
      <c r="B6" s="29">
        <f>SUM('Project Results'!D4:D45)</f>
        <v>18192</v>
      </c>
      <c r="D6" s="41" t="str">
        <f>'Project Results'!B5</f>
        <v>Deacon / ZI</v>
      </c>
      <c r="E6" s="38">
        <f>'Project Results'!C5</f>
        <v>21</v>
      </c>
      <c r="F6" s="38">
        <f>'Project Results'!D5</f>
        <v>700</v>
      </c>
    </row>
    <row r="7" spans="1:6" ht="15">
      <c r="A7" s="34" t="s">
        <v>4</v>
      </c>
      <c r="B7" s="29">
        <f>SUM('Project Results'!E4:E45)</f>
        <v>190</v>
      </c>
      <c r="D7" s="41" t="str">
        <f>'Project Results'!B6</f>
        <v>The Reaper</v>
      </c>
      <c r="E7" s="38">
        <f>'Project Results'!C6</f>
        <v>21</v>
      </c>
      <c r="F7" s="38">
        <f>'Project Results'!D6</f>
        <v>700</v>
      </c>
    </row>
    <row r="8" spans="1:6" ht="15">
      <c r="A8" s="34" t="s">
        <v>5</v>
      </c>
      <c r="B8" s="29">
        <f>SUM('Project Results'!F4:F45)</f>
        <v>210</v>
      </c>
      <c r="D8" s="41" t="str">
        <f>'Project Results'!B7</f>
        <v>Syamiluffy</v>
      </c>
      <c r="E8" s="38">
        <f>'Project Results'!C7</f>
        <v>21</v>
      </c>
      <c r="F8" s="38">
        <f>'Project Results'!D7</f>
        <v>700</v>
      </c>
    </row>
    <row r="9" spans="1:6" ht="15">
      <c r="A9" s="34" t="s">
        <v>72</v>
      </c>
      <c r="B9" s="30">
        <f>IF(B8=0,0,B7/B8)</f>
        <v>0.90476190476190477</v>
      </c>
      <c r="D9" s="41" t="str">
        <f>'Project Results'!B8</f>
        <v>TOMMY HOCKEY</v>
      </c>
      <c r="E9" s="38">
        <f>'Project Results'!C8</f>
        <v>21</v>
      </c>
      <c r="F9" s="38">
        <f>'Project Results'!D8</f>
        <v>700</v>
      </c>
    </row>
    <row r="10" spans="1:6" ht="15">
      <c r="A10" s="34" t="s">
        <v>73</v>
      </c>
      <c r="B10" s="31">
        <f>IF(B7=0,0,B5/B7)</f>
        <v>2.736842105263158</v>
      </c>
      <c r="D10" s="41" t="str">
        <f>'Project Results'!B9</f>
        <v>Ben 3</v>
      </c>
      <c r="E10" s="38">
        <f>'Project Results'!C9</f>
        <v>21</v>
      </c>
      <c r="F10" s="38">
        <f>'Project Results'!D9</f>
        <v>700</v>
      </c>
    </row>
    <row r="11" spans="1:6" ht="15">
      <c r="A11" s="34" t="s">
        <v>74</v>
      </c>
      <c r="B11" s="30">
        <f>IF(B7=0,0,B6/B7/100)</f>
        <v>0.95747368421052625</v>
      </c>
      <c r="D11" s="41" t="str">
        <f>'Project Results'!B10</f>
        <v>CM-MK-Maynard</v>
      </c>
      <c r="E11" s="38">
        <f>'Project Results'!C10</f>
        <v>21</v>
      </c>
      <c r="F11" s="38">
        <f>'Project Results'!D10</f>
        <v>700</v>
      </c>
    </row>
    <row r="12" spans="1:6" ht="15">
      <c r="A12" s="34" t="s">
        <v>75</v>
      </c>
      <c r="B12" s="29">
        <f>COUNTIF('Project Results'!C4:C45,21)</f>
        <v>8</v>
      </c>
      <c r="D12" s="41" t="str">
        <f>'Project Results'!B11</f>
        <v>Ajsa</v>
      </c>
      <c r="E12" s="38">
        <f>'Project Results'!C11</f>
        <v>21</v>
      </c>
      <c r="F12" s="38">
        <f>'Project Results'!D11</f>
        <v>700</v>
      </c>
    </row>
    <row r="13" spans="1:6" ht="15">
      <c r="A13" s="34" t="s">
        <v>76</v>
      </c>
      <c r="B13" s="29">
        <f>'League Standings'!A5</f>
        <v>2</v>
      </c>
      <c r="D13" s="41" t="str">
        <f>'Project Results'!B12</f>
        <v>Ben</v>
      </c>
      <c r="E13" s="38">
        <f>'Project Results'!C12</f>
        <v>20</v>
      </c>
      <c r="F13" s="38">
        <f>'Project Results'!D12</f>
        <v>694</v>
      </c>
    </row>
    <row r="14" spans="1:6" ht="15">
      <c r="A14" s="34" t="s">
        <v>77</v>
      </c>
      <c r="B14" s="29">
        <f>'League Standings'!C5</f>
        <v>570</v>
      </c>
      <c r="D14" s="42" t="str">
        <f>'Project Results'!B13</f>
        <v>CM-Lord Maynard</v>
      </c>
      <c r="E14" s="39">
        <f>'Project Results'!C13</f>
        <v>20</v>
      </c>
      <c r="F14" s="39">
        <f>'Project Results'!D13</f>
        <v>693</v>
      </c>
    </row>
    <row r="15" spans="1:6" ht="15">
      <c r="A15" s="34" t="s">
        <v>78</v>
      </c>
      <c r="B15" s="29">
        <f>'League Standings'!D5</f>
        <v>18192</v>
      </c>
    </row>
    <row r="16" spans="1:6" ht="15">
      <c r="A16" s="34" t="s">
        <v>79</v>
      </c>
      <c r="B16" s="29">
        <f>B14-B5</f>
        <v>50</v>
      </c>
    </row>
    <row r="17" spans="1:6" ht="15">
      <c r="A17" s="35" t="s">
        <v>80</v>
      </c>
      <c r="B17" s="32">
        <f>B15-B6</f>
        <v>0</v>
      </c>
    </row>
    <row r="19" spans="1:6">
      <c r="A19" s="84" t="s">
        <v>81</v>
      </c>
      <c r="B19" s="84"/>
      <c r="C19" s="84"/>
      <c r="D19" s="84"/>
      <c r="E19" s="84"/>
      <c r="F19" s="84"/>
    </row>
    <row r="20" spans="1:6">
      <c r="A20" s="84"/>
      <c r="B20" s="84"/>
      <c r="C20" s="84"/>
      <c r="D20" s="84"/>
      <c r="E20" s="84"/>
      <c r="F20" s="84"/>
    </row>
    <row r="21" spans="1:6">
      <c r="A21" s="84"/>
      <c r="B21" s="84"/>
      <c r="C21" s="84"/>
      <c r="D21" s="84"/>
      <c r="E21" s="84"/>
      <c r="F21" s="84"/>
    </row>
  </sheetData>
  <mergeCells count="3">
    <mergeCell ref="A1:F1"/>
    <mergeCell ref="D3:F3"/>
    <mergeCell ref="A19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4" sqref="I4:I7"/>
    </sheetView>
  </sheetViews>
  <sheetFormatPr defaultRowHeight="14.25"/>
  <cols>
    <col min="1" max="1" width="10" customWidth="1"/>
    <col min="2" max="2" width="27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ht="27.95" customHeight="1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ht="21" customHeight="1">
      <c r="A4" s="47">
        <v>1</v>
      </c>
      <c r="B4" s="48" t="s">
        <v>17</v>
      </c>
      <c r="C4" s="47">
        <v>21</v>
      </c>
      <c r="D4" s="47">
        <v>700</v>
      </c>
      <c r="E4" s="47">
        <v>7</v>
      </c>
      <c r="F4" s="47">
        <v>7</v>
      </c>
      <c r="G4" s="44" t="s">
        <v>11</v>
      </c>
      <c r="H4" s="53">
        <f>IF(F4=0,"",E4/F4)</f>
        <v>1</v>
      </c>
      <c r="I4" s="56">
        <f>IF(E4=0,"",C4/E4)</f>
        <v>3</v>
      </c>
      <c r="J4" s="53">
        <f>IF(E4=0,"",D4/E4/100)</f>
        <v>1</v>
      </c>
    </row>
    <row r="5" spans="1:10" ht="21" customHeight="1">
      <c r="A5" s="49">
        <v>10</v>
      </c>
      <c r="B5" s="50" t="s">
        <v>20</v>
      </c>
      <c r="C5" s="49">
        <v>20</v>
      </c>
      <c r="D5" s="49">
        <v>693</v>
      </c>
      <c r="E5" s="49">
        <v>7</v>
      </c>
      <c r="F5" s="49">
        <v>7</v>
      </c>
      <c r="G5" s="45" t="s">
        <v>11</v>
      </c>
      <c r="H5" s="54">
        <f>IF(F5=0,"",E5/F5)</f>
        <v>1</v>
      </c>
      <c r="I5" s="57">
        <f>IF(E5=0,"",C5/E5)</f>
        <v>2.8571428571428572</v>
      </c>
      <c r="J5" s="54">
        <f>IF(E5=0,"",D5/E5/100)</f>
        <v>0.99</v>
      </c>
    </row>
    <row r="6" spans="1:10" ht="21" customHeight="1">
      <c r="A6" s="49">
        <v>11</v>
      </c>
      <c r="B6" s="50" t="s">
        <v>21</v>
      </c>
      <c r="C6" s="49">
        <v>20</v>
      </c>
      <c r="D6" s="49">
        <v>686</v>
      </c>
      <c r="E6" s="49">
        <v>7</v>
      </c>
      <c r="F6" s="49">
        <v>7</v>
      </c>
      <c r="G6" s="45" t="s">
        <v>11</v>
      </c>
      <c r="H6" s="54">
        <f>IF(F6=0,"",E6/F6)</f>
        <v>1</v>
      </c>
      <c r="I6" s="57">
        <f>IF(E6=0,"",C6/E6)</f>
        <v>2.8571428571428572</v>
      </c>
      <c r="J6" s="54">
        <f>IF(E6=0,"",D6/E6/100)</f>
        <v>0.98</v>
      </c>
    </row>
    <row r="7" spans="1:10" ht="21" customHeight="1">
      <c r="A7" s="51">
        <v>13</v>
      </c>
      <c r="B7" s="52" t="s">
        <v>23</v>
      </c>
      <c r="C7" s="51">
        <v>20</v>
      </c>
      <c r="D7" s="51">
        <v>675</v>
      </c>
      <c r="E7" s="51">
        <v>7</v>
      </c>
      <c r="F7" s="51">
        <v>7</v>
      </c>
      <c r="G7" s="46" t="s">
        <v>11</v>
      </c>
      <c r="H7" s="55">
        <f>IF(F7=0,"",E7/F7)</f>
        <v>1</v>
      </c>
      <c r="I7" s="58">
        <f>IF(E7=0,"",C7/E7)</f>
        <v>2.8571428571428572</v>
      </c>
      <c r="J7" s="55">
        <f>IF(E7=0,"",D7/E7/100)</f>
        <v>0.9642857142857143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30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81" t="s">
        <v>83</v>
      </c>
      <c r="B1" s="81"/>
      <c r="C1" s="81"/>
      <c r="D1" s="81"/>
      <c r="E1" s="81"/>
      <c r="G1" s="74" t="s">
        <v>84</v>
      </c>
      <c r="H1" s="74" t="s">
        <v>67</v>
      </c>
    </row>
    <row r="2" spans="1:8" ht="20.100000000000001" customHeight="1">
      <c r="A2" s="82" t="s">
        <v>85</v>
      </c>
      <c r="B2" s="82"/>
      <c r="C2" s="82"/>
      <c r="D2" s="82"/>
      <c r="E2" s="82"/>
      <c r="G2" s="78" t="s">
        <v>86</v>
      </c>
      <c r="H2" s="75" t="s">
        <v>87</v>
      </c>
    </row>
    <row r="3" spans="1:8" ht="26.1" customHeight="1">
      <c r="A3" s="59" t="s">
        <v>0</v>
      </c>
      <c r="B3" s="59" t="s">
        <v>88</v>
      </c>
      <c r="C3" s="59" t="s">
        <v>2</v>
      </c>
      <c r="D3" s="59" t="s">
        <v>3</v>
      </c>
      <c r="E3" s="59" t="s">
        <v>89</v>
      </c>
      <c r="G3" s="79" t="s">
        <v>90</v>
      </c>
      <c r="H3" s="76">
        <v>2</v>
      </c>
    </row>
    <row r="4" spans="1:8" ht="21.95" customHeight="1">
      <c r="A4" s="62">
        <v>1</v>
      </c>
      <c r="B4" s="60" t="s">
        <v>91</v>
      </c>
      <c r="C4" s="62">
        <v>608</v>
      </c>
      <c r="D4" s="62">
        <v>18651</v>
      </c>
      <c r="E4" s="68" t="s">
        <v>92</v>
      </c>
      <c r="G4" s="79" t="s">
        <v>93</v>
      </c>
      <c r="H4" s="76">
        <f>C4-C5</f>
        <v>38</v>
      </c>
    </row>
    <row r="5" spans="1:8" ht="23.1" customHeight="1">
      <c r="A5" s="72">
        <v>2</v>
      </c>
      <c r="B5" s="73" t="s">
        <v>84</v>
      </c>
      <c r="C5" s="72">
        <v>570</v>
      </c>
      <c r="D5" s="72">
        <v>18192</v>
      </c>
      <c r="E5" s="72" t="s">
        <v>92</v>
      </c>
      <c r="G5" s="79" t="s">
        <v>94</v>
      </c>
      <c r="H5" s="76">
        <f>D4-D5</f>
        <v>459</v>
      </c>
    </row>
    <row r="6" spans="1:8" ht="21.95" customHeight="1">
      <c r="A6" s="63">
        <v>3</v>
      </c>
      <c r="B6" s="61" t="s">
        <v>95</v>
      </c>
      <c r="C6" s="63">
        <v>553</v>
      </c>
      <c r="D6" s="63">
        <v>18072</v>
      </c>
      <c r="E6" s="69" t="s">
        <v>96</v>
      </c>
      <c r="G6" s="79" t="s">
        <v>97</v>
      </c>
      <c r="H6" s="76">
        <f>C5-C6</f>
        <v>17</v>
      </c>
    </row>
    <row r="7" spans="1:8" ht="21.95" customHeight="1">
      <c r="A7" s="64">
        <v>4</v>
      </c>
      <c r="B7" s="65" t="s">
        <v>98</v>
      </c>
      <c r="C7" s="64">
        <v>549</v>
      </c>
      <c r="D7" s="64">
        <v>18907</v>
      </c>
      <c r="E7" s="69" t="s">
        <v>96</v>
      </c>
      <c r="G7" s="80" t="s">
        <v>99</v>
      </c>
      <c r="H7" s="77">
        <f>D5-D6</f>
        <v>120</v>
      </c>
    </row>
    <row r="8" spans="1:8" ht="21.95" customHeight="1">
      <c r="A8" s="63">
        <v>5</v>
      </c>
      <c r="B8" s="61" t="s">
        <v>100</v>
      </c>
      <c r="C8" s="63">
        <v>543</v>
      </c>
      <c r="D8" s="63">
        <v>17466</v>
      </c>
      <c r="E8" s="69" t="s">
        <v>96</v>
      </c>
    </row>
    <row r="9" spans="1:8" ht="21.95" customHeight="1">
      <c r="A9" s="64">
        <v>6</v>
      </c>
      <c r="B9" s="65" t="s">
        <v>101</v>
      </c>
      <c r="C9" s="64">
        <v>540</v>
      </c>
      <c r="D9" s="64">
        <v>17721</v>
      </c>
      <c r="E9" s="69" t="s">
        <v>96</v>
      </c>
    </row>
    <row r="10" spans="1:8" ht="21.95" customHeight="1">
      <c r="A10" s="63">
        <v>7</v>
      </c>
      <c r="B10" s="61" t="s">
        <v>102</v>
      </c>
      <c r="C10" s="63">
        <v>480</v>
      </c>
      <c r="D10" s="63">
        <v>16802</v>
      </c>
      <c r="E10" s="70" t="s">
        <v>103</v>
      </c>
    </row>
    <row r="11" spans="1:8" ht="21.95" customHeight="1">
      <c r="A11" s="66">
        <v>8</v>
      </c>
      <c r="B11" s="67" t="s">
        <v>104</v>
      </c>
      <c r="C11" s="66">
        <v>448</v>
      </c>
      <c r="D11" s="66">
        <v>16426</v>
      </c>
      <c r="E11" s="71" t="s">
        <v>103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2026-06-29T20:48:33Z</dcterms:created>
  <dcterms:modified xsi:type="dcterms:W3CDTF">2026-06-29T20:48:33Z</dcterms:modified>
</cp:coreProperties>
</file>