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Jeremy's Miscellaneous\CWL\MP\"/>
    </mc:Choice>
  </mc:AlternateContent>
  <bookViews>
    <workbookView xWindow="0" yWindow="0" windowWidth="24000" windowHeight="9780"/>
  </bookViews>
  <sheets>
    <sheet name="Project Results" sheetId="1" r:id="rId1"/>
    <sheet name="Summary" sheetId="2" r:id="rId2"/>
    <sheet name="Clan Maynard Accounts" sheetId="3" r:id="rId3"/>
    <sheet name="League Standings" sheetId="4" r:id="rId4"/>
  </sheets>
  <calcPr calcId="162913"/>
</workbook>
</file>

<file path=xl/calcChain.xml><?xml version="1.0" encoding="utf-8"?>
<calcChain xmlns="http://schemas.openxmlformats.org/spreadsheetml/2006/main">
  <c r="H6" i="4" l="1"/>
  <c r="H5" i="4"/>
  <c r="H4" i="4"/>
  <c r="J12" i="3"/>
  <c r="I12" i="3"/>
  <c r="H12" i="3"/>
  <c r="J11" i="3"/>
  <c r="I11" i="3"/>
  <c r="H11" i="3"/>
  <c r="J10" i="3"/>
  <c r="I10" i="3"/>
  <c r="H10" i="3"/>
  <c r="J9" i="3"/>
  <c r="I9" i="3"/>
  <c r="H9" i="3"/>
  <c r="J8" i="3"/>
  <c r="I8" i="3"/>
  <c r="H8" i="3"/>
  <c r="J7" i="3"/>
  <c r="I7" i="3"/>
  <c r="H7" i="3"/>
  <c r="J6" i="3"/>
  <c r="I6" i="3"/>
  <c r="H6" i="3"/>
  <c r="J5" i="3"/>
  <c r="I5" i="3"/>
  <c r="H5" i="3"/>
  <c r="J4" i="3"/>
  <c r="I4" i="3"/>
  <c r="H4" i="3"/>
  <c r="B15" i="2"/>
  <c r="F14" i="2"/>
  <c r="E14" i="2"/>
  <c r="D14" i="2"/>
  <c r="B14" i="2"/>
  <c r="F13" i="2"/>
  <c r="E13" i="2"/>
  <c r="D13" i="2"/>
  <c r="B13" i="2"/>
  <c r="F12" i="2"/>
  <c r="E12" i="2"/>
  <c r="D12" i="2"/>
  <c r="B12" i="2"/>
  <c r="F11" i="2"/>
  <c r="E11" i="2"/>
  <c r="D11" i="2"/>
  <c r="F10" i="2"/>
  <c r="E10" i="2"/>
  <c r="D10" i="2"/>
  <c r="F9" i="2"/>
  <c r="E9" i="2"/>
  <c r="D9" i="2"/>
  <c r="F8" i="2"/>
  <c r="E8" i="2"/>
  <c r="D8" i="2"/>
  <c r="B8" i="2"/>
  <c r="F7" i="2"/>
  <c r="E7" i="2"/>
  <c r="D7" i="2"/>
  <c r="B7" i="2"/>
  <c r="B10" i="2" s="1"/>
  <c r="F6" i="2"/>
  <c r="E6" i="2"/>
  <c r="D6" i="2"/>
  <c r="B6" i="2"/>
  <c r="F5" i="2"/>
  <c r="E5" i="2"/>
  <c r="D5" i="2"/>
  <c r="B5" i="2"/>
  <c r="B4" i="2"/>
  <c r="J36" i="1"/>
  <c r="I36" i="1"/>
  <c r="H36" i="1"/>
  <c r="J35" i="1"/>
  <c r="I35" i="1"/>
  <c r="H35" i="1"/>
  <c r="J34" i="1"/>
  <c r="I34" i="1"/>
  <c r="H34" i="1"/>
  <c r="J33" i="1"/>
  <c r="I33" i="1"/>
  <c r="H33" i="1"/>
  <c r="J32" i="1"/>
  <c r="I32" i="1"/>
  <c r="H32" i="1"/>
  <c r="J31" i="1"/>
  <c r="I31" i="1"/>
  <c r="H31" i="1"/>
  <c r="J30" i="1"/>
  <c r="I30" i="1"/>
  <c r="H30" i="1"/>
  <c r="J29" i="1"/>
  <c r="I29" i="1"/>
  <c r="H29" i="1"/>
  <c r="J28" i="1"/>
  <c r="I28" i="1"/>
  <c r="H28" i="1"/>
  <c r="J27" i="1"/>
  <c r="I27" i="1"/>
  <c r="H27" i="1"/>
  <c r="J26" i="1"/>
  <c r="I26" i="1"/>
  <c r="H26" i="1"/>
  <c r="J25" i="1"/>
  <c r="I25" i="1"/>
  <c r="H25" i="1"/>
  <c r="J24" i="1"/>
  <c r="I24" i="1"/>
  <c r="H24" i="1"/>
  <c r="J23" i="1"/>
  <c r="I23" i="1"/>
  <c r="H23" i="1"/>
  <c r="J22" i="1"/>
  <c r="I22" i="1"/>
  <c r="H22" i="1"/>
  <c r="J21" i="1"/>
  <c r="I21" i="1"/>
  <c r="H21" i="1"/>
  <c r="J20" i="1"/>
  <c r="I20" i="1"/>
  <c r="H20" i="1"/>
  <c r="J19" i="1"/>
  <c r="I19" i="1"/>
  <c r="H19" i="1"/>
  <c r="J18" i="1"/>
  <c r="I18" i="1"/>
  <c r="H18" i="1"/>
  <c r="J17" i="1"/>
  <c r="I17" i="1"/>
  <c r="H17" i="1"/>
  <c r="J16" i="1"/>
  <c r="I16" i="1"/>
  <c r="H16" i="1"/>
  <c r="J15" i="1"/>
  <c r="I15" i="1"/>
  <c r="H15" i="1"/>
  <c r="J14" i="1"/>
  <c r="I14" i="1"/>
  <c r="H14" i="1"/>
  <c r="J13" i="1"/>
  <c r="I13" i="1"/>
  <c r="H13" i="1"/>
  <c r="J12" i="1"/>
  <c r="I12" i="1"/>
  <c r="H12" i="1"/>
  <c r="J11" i="1"/>
  <c r="I11" i="1"/>
  <c r="H11" i="1"/>
  <c r="J10" i="1"/>
  <c r="I10" i="1"/>
  <c r="H10" i="1"/>
  <c r="J9" i="1"/>
  <c r="I9" i="1"/>
  <c r="H9" i="1"/>
  <c r="J8" i="1"/>
  <c r="I8" i="1"/>
  <c r="H8" i="1"/>
  <c r="J7" i="1"/>
  <c r="I7" i="1"/>
  <c r="H7" i="1"/>
  <c r="J6" i="1"/>
  <c r="I6" i="1"/>
  <c r="H6" i="1"/>
  <c r="J5" i="1"/>
  <c r="I5" i="1"/>
  <c r="H5" i="1"/>
  <c r="J4" i="1"/>
  <c r="I4" i="1"/>
  <c r="H4" i="1"/>
  <c r="B9" i="2" l="1"/>
  <c r="B11" i="2"/>
</calcChain>
</file>

<file path=xl/sharedStrings.xml><?xml version="1.0" encoding="utf-8"?>
<sst xmlns="http://schemas.openxmlformats.org/spreadsheetml/2006/main" count="157" uniqueCount="87">
  <si>
    <t>Position</t>
  </si>
  <si>
    <t>Player</t>
  </si>
  <si>
    <t>Stars</t>
  </si>
  <si>
    <t>Destruction %</t>
  </si>
  <si>
    <t>Attacks Used</t>
  </si>
  <si>
    <t>Attack Limit</t>
  </si>
  <si>
    <t>Attacks</t>
  </si>
  <si>
    <t>Completion %</t>
  </si>
  <si>
    <t>Stars / Attack</t>
  </si>
  <si>
    <t>Avg. Destruction</t>
  </si>
  <si>
    <t>CM-MK-Baron</t>
  </si>
  <si>
    <t>7/7</t>
  </si>
  <si>
    <t>CM-MK-Prince</t>
  </si>
  <si>
    <t>fred</t>
  </si>
  <si>
    <t>iamteamRodney</t>
  </si>
  <si>
    <t>Struckalexv6</t>
  </si>
  <si>
    <t>lil SOB</t>
  </si>
  <si>
    <t>Ben</t>
  </si>
  <si>
    <t>CM-Duke Maynard</t>
  </si>
  <si>
    <t>iamteamJR</t>
  </si>
  <si>
    <t>Beast Master</t>
  </si>
  <si>
    <t>Arrogant SOB</t>
  </si>
  <si>
    <t>CM-MK-Earl</t>
  </si>
  <si>
    <t>MicHuLips</t>
  </si>
  <si>
    <t>iamteam88</t>
  </si>
  <si>
    <t>caveMan</t>
  </si>
  <si>
    <t>balsaqueman</t>
  </si>
  <si>
    <t>Jleecarter</t>
  </si>
  <si>
    <t>CM-MK-Knight</t>
  </si>
  <si>
    <t>Ben 3</t>
  </si>
  <si>
    <t>6/7</t>
  </si>
  <si>
    <t>The Reaper</t>
  </si>
  <si>
    <t>Ben 2</t>
  </si>
  <si>
    <t>CM-MK-Count</t>
  </si>
  <si>
    <t>sherif</t>
  </si>
  <si>
    <t>jashwin raj</t>
  </si>
  <si>
    <t>CM-MK-Duchess</t>
  </si>
  <si>
    <t>5/6</t>
  </si>
  <si>
    <t>Dan</t>
  </si>
  <si>
    <t>CM-MK-Emperor</t>
  </si>
  <si>
    <t>6/6</t>
  </si>
  <si>
    <t>CM-MKSirMaynard</t>
  </si>
  <si>
    <t>Foosbill</t>
  </si>
  <si>
    <t>JP1324</t>
  </si>
  <si>
    <t>Mr.Perfect</t>
  </si>
  <si>
    <t>0/2</t>
  </si>
  <si>
    <t>bama.b</t>
  </si>
  <si>
    <t>0/1</t>
  </si>
  <si>
    <t>B Dogg</t>
  </si>
  <si>
    <t>Maynard Project — Performance Summary</t>
  </si>
  <si>
    <t>Metric</t>
  </si>
  <si>
    <t>Result</t>
  </si>
  <si>
    <t>Top 10 Players</t>
  </si>
  <si>
    <t>Visible Players</t>
  </si>
  <si>
    <t>Visible Player Stars</t>
  </si>
  <si>
    <t>Visible Destruction Points</t>
  </si>
  <si>
    <t>Attack Participation</t>
  </si>
  <si>
    <t>Average Stars per Attack</t>
  </si>
  <si>
    <t>Average Destruction per Attack</t>
  </si>
  <si>
    <t>League Position</t>
  </si>
  <si>
    <t>League Stars</t>
  </si>
  <si>
    <t>League Destruction</t>
  </si>
  <si>
    <t>League Star Adjustment</t>
  </si>
  <si>
    <t>Notes: League standings are recorded exactly as displayed. The league star total includes a 10-star adjustment above the visible player total. League destruction may also differ from the sum of player rows.</t>
  </si>
  <si>
    <t>Clan Maynard Accounts in Maynard Project</t>
  </si>
  <si>
    <t>Crystal League I — Group Standings</t>
  </si>
  <si>
    <t>Maynard Project</t>
  </si>
  <si>
    <t>Standings transcribed exactly as displayed in the supplied screenshot</t>
  </si>
  <si>
    <t>League</t>
  </si>
  <si>
    <t>Crystal League I</t>
  </si>
  <si>
    <t>Clan</t>
  </si>
  <si>
    <t>Displayed Status</t>
  </si>
  <si>
    <t>Displayed Position</t>
  </si>
  <si>
    <t>GIA VIỄN 3S</t>
  </si>
  <si>
    <t>Promotion zone</t>
  </si>
  <si>
    <t>Stars Behind 6th</t>
  </si>
  <si>
    <t>Üsküdar</t>
  </si>
  <si>
    <t>Remain</t>
  </si>
  <si>
    <t>Destruction vs. 6th</t>
  </si>
  <si>
    <t>101% Canadian</t>
  </si>
  <si>
    <t>Stars Ahead of 8th</t>
  </si>
  <si>
    <t>"BIG BROTHERS"</t>
  </si>
  <si>
    <t>Forth Alamo</t>
  </si>
  <si>
    <t>FARM</t>
  </si>
  <si>
    <t>Relegation zone</t>
  </si>
  <si>
    <t>流星雨</t>
  </si>
  <si>
    <t>Maynard Project — Clan Results -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</si>
</sst>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4">
    <font>
      <sz val="11"/>
      <name val="Carlito"/>
    </font>
    <font>
      <b/>
      <sz val="18"/>
      <color rgb="FFFFFFFF"/>
      <name val="Carlito"/>
    </font>
    <font>
      <i/>
      <sz val="11"/>
      <color rgb="FF4A2B1B"/>
      <name val="Carlito"/>
    </font>
    <font>
      <b/>
      <sz val="11"/>
      <color rgb="FFFFFFFF"/>
      <name val="Carlito"/>
    </font>
    <font>
      <sz val="10"/>
      <color rgb="FF2E241B"/>
      <name val="Carlito"/>
    </font>
    <font>
      <b/>
      <sz val="10"/>
      <color rgb="FF17365D"/>
      <name val="Carlito"/>
    </font>
    <font>
      <sz val="11"/>
      <color rgb="FF2E241B"/>
      <name val="Carlito"/>
    </font>
    <font>
      <b/>
      <sz val="11"/>
      <color rgb="FF4A2B1B"/>
      <name val="Carlito"/>
    </font>
    <font>
      <b/>
      <sz val="11"/>
      <color rgb="FF2E241B"/>
      <name val="Carlito"/>
    </font>
    <font>
      <i/>
      <sz val="11"/>
      <color rgb="FF6B4E00"/>
      <name val="Carlito"/>
    </font>
    <font>
      <b/>
      <sz val="17"/>
      <color rgb="FFFFFFFF"/>
      <name val="Carlito"/>
    </font>
    <font>
      <b/>
      <sz val="11"/>
      <color rgb="FF17365D"/>
      <name val="Carlito"/>
    </font>
    <font>
      <b/>
      <sz val="11"/>
      <color rgb="FF1E6B3A"/>
      <name val="Carlito"/>
    </font>
    <font>
      <b/>
      <sz val="11"/>
      <color rgb="FF922B21"/>
      <name val="Carlito"/>
    </font>
  </fonts>
  <fills count="15">
    <fill>
      <patternFill patternType="none"/>
    </fill>
    <fill>
      <patternFill patternType="gray125"/>
    </fill>
    <fill>
      <patternFill patternType="solid">
        <fgColor rgb="FFA73516"/>
      </patternFill>
    </fill>
    <fill>
      <patternFill patternType="solid">
        <fgColor rgb="FFE8D9B8"/>
      </patternFill>
    </fill>
    <fill>
      <patternFill patternType="solid">
        <fgColor rgb="FF7A2410"/>
      </patternFill>
    </fill>
    <fill>
      <patternFill patternType="solid">
        <fgColor rgb="FFB8C9E6"/>
      </patternFill>
    </fill>
    <fill>
      <patternFill patternType="solid">
        <fgColor rgb="FFF4EEDC"/>
      </patternFill>
    </fill>
    <fill>
      <patternFill patternType="solid">
        <fgColor rgb="FFF7F1E3"/>
      </patternFill>
    </fill>
    <fill>
      <patternFill patternType="solid">
        <fgColor rgb="FFD6A500"/>
      </patternFill>
    </fill>
    <fill>
      <patternFill patternType="solid">
        <fgColor rgb="FFFFF4CC"/>
      </patternFill>
    </fill>
    <fill>
      <patternFill patternType="solid">
        <fgColor rgb="FF17365D"/>
      </patternFill>
    </fill>
    <fill>
      <patternFill patternType="solid">
        <fgColor rgb="FF5B75A6"/>
      </patternFill>
    </fill>
    <fill>
      <patternFill patternType="solid">
        <fgColor rgb="FFEAF0F8"/>
      </patternFill>
    </fill>
    <fill>
      <patternFill patternType="solid">
        <fgColor rgb="FFD5F5E3"/>
      </patternFill>
    </fill>
    <fill>
      <patternFill patternType="solid">
        <fgColor rgb="FFFADBD8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4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1" fontId="5" fillId="5" borderId="3" xfId="0" applyNumberFormat="1" applyFont="1" applyFill="1" applyBorder="1" applyAlignment="1">
      <alignment horizontal="center" vertical="center"/>
    </xf>
    <xf numFmtId="1" fontId="5" fillId="5" borderId="3" xfId="0" applyNumberFormat="1" applyFont="1" applyFill="1" applyBorder="1" applyAlignment="1">
      <alignment vertical="center"/>
    </xf>
    <xf numFmtId="0" fontId="5" fillId="5" borderId="3" xfId="0" applyNumberFormat="1" applyFont="1" applyFill="1" applyBorder="1" applyAlignment="1">
      <alignment horizontal="center" vertical="center"/>
    </xf>
    <xf numFmtId="164" fontId="5" fillId="5" borderId="3" xfId="0" applyNumberFormat="1" applyFont="1" applyFill="1" applyBorder="1" applyAlignment="1">
      <alignment horizontal="center" vertical="center"/>
    </xf>
    <xf numFmtId="2" fontId="5" fillId="5" borderId="3" xfId="0" applyNumberFormat="1" applyFont="1" applyFill="1" applyBorder="1" applyAlignment="1">
      <alignment horizontal="center" vertical="center"/>
    </xf>
    <xf numFmtId="1" fontId="4" fillId="6" borderId="0" xfId="0" applyNumberFormat="1" applyFont="1" applyFill="1" applyBorder="1" applyAlignment="1">
      <alignment horizontal="center" vertical="center"/>
    </xf>
    <xf numFmtId="1" fontId="4" fillId="6" borderId="0" xfId="0" applyNumberFormat="1" applyFont="1" applyFill="1" applyBorder="1" applyAlignment="1">
      <alignment vertical="center"/>
    </xf>
    <xf numFmtId="0" fontId="4" fillId="6" borderId="0" xfId="0" applyNumberFormat="1" applyFont="1" applyFill="1" applyBorder="1" applyAlignment="1">
      <alignment horizontal="center" vertical="center"/>
    </xf>
    <xf numFmtId="164" fontId="4" fillId="6" borderId="0" xfId="0" applyNumberFormat="1" applyFont="1" applyFill="1" applyBorder="1" applyAlignment="1">
      <alignment horizontal="center" vertical="center"/>
    </xf>
    <xf numFmtId="2" fontId="4" fillId="6" borderId="0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/>
    </xf>
    <xf numFmtId="0" fontId="6" fillId="7" borderId="5" xfId="0" applyNumberFormat="1" applyFont="1" applyFill="1" applyBorder="1"/>
    <xf numFmtId="0" fontId="6" fillId="7" borderId="7" xfId="0" applyNumberFormat="1" applyFont="1" applyFill="1" applyBorder="1"/>
    <xf numFmtId="164" fontId="6" fillId="7" borderId="7" xfId="0" applyNumberFormat="1" applyFont="1" applyFill="1" applyBorder="1"/>
    <xf numFmtId="2" fontId="6" fillId="7" borderId="7" xfId="0" applyNumberFormat="1" applyFont="1" applyFill="1" applyBorder="1"/>
    <xf numFmtId="0" fontId="6" fillId="7" borderId="9" xfId="0" applyNumberFormat="1" applyFont="1" applyFill="1" applyBorder="1"/>
    <xf numFmtId="0" fontId="7" fillId="7" borderId="4" xfId="0" applyNumberFormat="1" applyFont="1" applyFill="1" applyBorder="1"/>
    <xf numFmtId="0" fontId="7" fillId="7" borderId="6" xfId="0" applyNumberFormat="1" applyFont="1" applyFill="1" applyBorder="1"/>
    <xf numFmtId="0" fontId="7" fillId="7" borderId="8" xfId="0" applyNumberFormat="1" applyFont="1" applyFill="1" applyBorder="1"/>
    <xf numFmtId="0" fontId="8" fillId="8" borderId="0" xfId="0" applyNumberFormat="1" applyFont="1" applyFill="1" applyBorder="1" applyAlignment="1">
      <alignment horizontal="center"/>
    </xf>
    <xf numFmtId="0" fontId="0" fillId="7" borderId="1" xfId="0" applyNumberFormat="1" applyFont="1" applyFill="1" applyBorder="1" applyAlignment="1">
      <alignment horizontal="center"/>
    </xf>
    <xf numFmtId="0" fontId="0" fillId="7" borderId="0" xfId="0" applyNumberFormat="1" applyFont="1" applyFill="1" applyBorder="1" applyAlignment="1">
      <alignment horizontal="center"/>
    </xf>
    <xf numFmtId="0" fontId="0" fillId="7" borderId="2" xfId="0" applyNumberFormat="1" applyFont="1" applyFill="1" applyBorder="1" applyAlignment="1">
      <alignment horizontal="center"/>
    </xf>
    <xf numFmtId="0" fontId="0" fillId="7" borderId="1" xfId="0" applyNumberFormat="1" applyFont="1" applyFill="1" applyBorder="1" applyAlignment="1">
      <alignment horizontal="left"/>
    </xf>
    <xf numFmtId="0" fontId="0" fillId="7" borderId="0" xfId="0" applyNumberFormat="1" applyFont="1" applyFill="1" applyBorder="1" applyAlignment="1">
      <alignment horizontal="left"/>
    </xf>
    <xf numFmtId="0" fontId="0" fillId="7" borderId="2" xfId="0" applyNumberFormat="1" applyFont="1" applyFill="1" applyBorder="1" applyAlignment="1">
      <alignment horizontal="left"/>
    </xf>
    <xf numFmtId="0" fontId="3" fillId="11" borderId="0" xfId="0" applyNumberFormat="1" applyFont="1" applyFill="1" applyBorder="1" applyAlignment="1">
      <alignment horizontal="center" vertical="center" wrapText="1"/>
    </xf>
    <xf numFmtId="0" fontId="11" fillId="12" borderId="10" xfId="0" applyNumberFormat="1" applyFont="1" applyFill="1" applyBorder="1" applyAlignment="1">
      <alignment horizontal="center" vertical="center"/>
    </xf>
    <xf numFmtId="0" fontId="11" fillId="12" borderId="0" xfId="0" applyNumberFormat="1" applyFont="1" applyFill="1" applyBorder="1" applyAlignment="1">
      <alignment horizontal="center" vertical="center"/>
    </xf>
    <xf numFmtId="0" fontId="11" fillId="12" borderId="11" xfId="0" applyNumberFormat="1" applyFont="1" applyFill="1" applyBorder="1" applyAlignment="1">
      <alignment horizontal="center" vertical="center"/>
    </xf>
    <xf numFmtId="1" fontId="11" fillId="12" borderId="10" xfId="0" applyNumberFormat="1" applyFont="1" applyFill="1" applyBorder="1" applyAlignment="1">
      <alignment horizontal="center" vertical="center"/>
    </xf>
    <xf numFmtId="1" fontId="11" fillId="12" borderId="10" xfId="0" applyNumberFormat="1" applyFont="1" applyFill="1" applyBorder="1" applyAlignment="1">
      <alignment vertical="center"/>
    </xf>
    <xf numFmtId="1" fontId="11" fillId="12" borderId="0" xfId="0" applyNumberFormat="1" applyFont="1" applyFill="1" applyBorder="1" applyAlignment="1">
      <alignment horizontal="center" vertical="center"/>
    </xf>
    <xf numFmtId="1" fontId="11" fillId="12" borderId="0" xfId="0" applyNumberFormat="1" applyFont="1" applyFill="1" applyBorder="1" applyAlignment="1">
      <alignment vertical="center"/>
    </xf>
    <xf numFmtId="1" fontId="11" fillId="12" borderId="11" xfId="0" applyNumberFormat="1" applyFont="1" applyFill="1" applyBorder="1" applyAlignment="1">
      <alignment horizontal="center" vertical="center"/>
    </xf>
    <xf numFmtId="1" fontId="11" fillId="12" borderId="11" xfId="0" applyNumberFormat="1" applyFont="1" applyFill="1" applyBorder="1" applyAlignment="1">
      <alignment vertical="center"/>
    </xf>
    <xf numFmtId="164" fontId="11" fillId="12" borderId="10" xfId="0" applyNumberFormat="1" applyFont="1" applyFill="1" applyBorder="1" applyAlignment="1">
      <alignment horizontal="center" vertical="center"/>
    </xf>
    <xf numFmtId="164" fontId="11" fillId="12" borderId="0" xfId="0" applyNumberFormat="1" applyFont="1" applyFill="1" applyBorder="1" applyAlignment="1">
      <alignment horizontal="center" vertical="center"/>
    </xf>
    <xf numFmtId="164" fontId="11" fillId="12" borderId="11" xfId="0" applyNumberFormat="1" applyFont="1" applyFill="1" applyBorder="1" applyAlignment="1">
      <alignment horizontal="center" vertical="center"/>
    </xf>
    <xf numFmtId="2" fontId="11" fillId="12" borderId="10" xfId="0" applyNumberFormat="1" applyFont="1" applyFill="1" applyBorder="1" applyAlignment="1">
      <alignment horizontal="center" vertical="center"/>
    </xf>
    <xf numFmtId="2" fontId="11" fillId="12" borderId="0" xfId="0" applyNumberFormat="1" applyFont="1" applyFill="1" applyBorder="1" applyAlignment="1">
      <alignment horizontal="center" vertical="center"/>
    </xf>
    <xf numFmtId="2" fontId="11" fillId="12" borderId="11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6" borderId="0" xfId="0" applyNumberFormat="1" applyFont="1" applyFill="1" applyBorder="1" applyAlignment="1">
      <alignment horizontal="center" vertical="center"/>
    </xf>
    <xf numFmtId="0" fontId="6" fillId="6" borderId="0" xfId="0" applyNumberFormat="1" applyFont="1" applyFill="1" applyBorder="1" applyAlignment="1">
      <alignment vertical="center"/>
    </xf>
    <xf numFmtId="0" fontId="6" fillId="6" borderId="2" xfId="0" applyNumberFormat="1" applyFont="1" applyFill="1" applyBorder="1" applyAlignment="1">
      <alignment horizontal="center" vertical="center"/>
    </xf>
    <xf numFmtId="0" fontId="6" fillId="6" borderId="2" xfId="0" applyNumberFormat="1" applyFont="1" applyFill="1" applyBorder="1" applyAlignment="1">
      <alignment vertical="center"/>
    </xf>
    <xf numFmtId="0" fontId="12" fillId="13" borderId="1" xfId="0" applyNumberFormat="1" applyFont="1" applyFill="1" applyBorder="1" applyAlignment="1">
      <alignment horizontal="center" vertical="center"/>
    </xf>
    <xf numFmtId="0" fontId="6" fillId="7" borderId="0" xfId="0" applyNumberFormat="1" applyFont="1" applyFill="1" applyBorder="1" applyAlignment="1">
      <alignment horizontal="center" vertical="center"/>
    </xf>
    <xf numFmtId="0" fontId="13" fillId="14" borderId="2" xfId="0" applyNumberFormat="1" applyFont="1" applyFill="1" applyBorder="1" applyAlignment="1">
      <alignment horizontal="center" vertical="center"/>
    </xf>
    <xf numFmtId="0" fontId="11" fillId="5" borderId="3" xfId="0" applyNumberFormat="1" applyFont="1" applyFill="1" applyBorder="1" applyAlignment="1">
      <alignment horizontal="center" vertical="center"/>
    </xf>
    <xf numFmtId="0" fontId="11" fillId="5" borderId="3" xfId="0" applyNumberFormat="1" applyFont="1" applyFill="1" applyBorder="1" applyAlignment="1">
      <alignment vertical="center"/>
    </xf>
    <xf numFmtId="0" fontId="3" fillId="10" borderId="0" xfId="0" applyNumberFormat="1" applyFont="1" applyFill="1" applyBorder="1" applyAlignment="1">
      <alignment horizontal="center"/>
    </xf>
    <xf numFmtId="0" fontId="0" fillId="12" borderId="13" xfId="0" applyNumberFormat="1" applyFont="1" applyFill="1" applyBorder="1"/>
    <xf numFmtId="0" fontId="0" fillId="12" borderId="15" xfId="0" applyNumberFormat="1" applyFont="1" applyFill="1" applyBorder="1"/>
    <xf numFmtId="0" fontId="0" fillId="12" borderId="17" xfId="0" applyNumberFormat="1" applyFont="1" applyFill="1" applyBorder="1"/>
    <xf numFmtId="0" fontId="11" fillId="12" borderId="12" xfId="0" applyNumberFormat="1" applyFont="1" applyFill="1" applyBorder="1"/>
    <xf numFmtId="0" fontId="11" fillId="12" borderId="14" xfId="0" applyNumberFormat="1" applyFont="1" applyFill="1" applyBorder="1"/>
    <xf numFmtId="0" fontId="11" fillId="12" borderId="16" xfId="0" applyNumberFormat="1" applyFont="1" applyFill="1" applyBorder="1"/>
    <xf numFmtId="0" fontId="1" fillId="2" borderId="0" xfId="0" applyNumberFormat="1" applyFont="1" applyFill="1" applyBorder="1" applyAlignment="1">
      <alignment horizontal="center" vertical="center"/>
    </xf>
    <xf numFmtId="0" fontId="2" fillId="3" borderId="0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/>
    </xf>
    <xf numFmtId="0" fontId="9" fillId="9" borderId="0" xfId="0" applyNumberFormat="1" applyFont="1" applyFill="1" applyBorder="1" applyAlignment="1">
      <alignment horizontal="left" vertical="center" wrapText="1"/>
    </xf>
    <xf numFmtId="0" fontId="10" fillId="10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ProjectUpdatedResultsTable" displayName="ProjectUpdatedResultsTable" ref="A3:J36">
  <tableColumns count="10">
    <tableColumn id="1" name="Position"/>
    <tableColumn id="2" name="Player"/>
    <tableColumn id="3" name="Stars"/>
    <tableColumn id="4" name="Destruction %"/>
    <tableColumn id="5" name="Attacks Used"/>
    <tableColumn id="6" name="Attack Limit"/>
    <tableColumn id="7" name="Attacks"/>
    <tableColumn id="8" name="Completion %"/>
    <tableColumn id="9" name="Stars / Attack"/>
    <tableColumn id="10" name="Avg. Destruc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UpdatedProjectClanMaynardAccountsTable" displayName="UpdatedProjectClanMaynardAccountsTable" ref="A3:J12">
  <tableColumns count="10">
    <tableColumn id="1" name="Position"/>
    <tableColumn id="2" name="Player"/>
    <tableColumn id="3" name="Stars"/>
    <tableColumn id="4" name="Destruction %"/>
    <tableColumn id="5" name="Attacks Used"/>
    <tableColumn id="6" name="Attack Limit"/>
    <tableColumn id="7" name="Attacks"/>
    <tableColumn id="8" name="Completion %"/>
    <tableColumn id="9" name="Stars / Attack"/>
    <tableColumn id="10" name="Avg. Destructio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CrystalLeagueIStandingsTable" displayName="CrystalLeagueIStandingsTable" ref="A3:E11">
  <tableColumns count="5">
    <tableColumn id="1" name="Position"/>
    <tableColumn id="2" name="Clan"/>
    <tableColumn id="3" name="Stars"/>
    <tableColumn id="4" name="Destruction %"/>
    <tableColumn id="5" name="Displayed Statu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E4" sqref="E4"/>
    </sheetView>
  </sheetViews>
  <sheetFormatPr defaultRowHeight="14.25"/>
  <cols>
    <col min="1" max="1" width="10" customWidth="1"/>
    <col min="2" max="2" width="26" customWidth="1"/>
    <col min="3" max="3" width="9" customWidth="1"/>
    <col min="4" max="4" width="14" customWidth="1"/>
    <col min="5" max="5" width="13" customWidth="1"/>
    <col min="6" max="6" width="12" customWidth="1"/>
    <col min="7" max="7" width="10" customWidth="1"/>
    <col min="8" max="8" width="13" customWidth="1"/>
    <col min="9" max="9" width="14" customWidth="1"/>
    <col min="10" max="10" width="17" customWidth="1"/>
  </cols>
  <sheetData>
    <row r="1" spans="1:10" ht="30" customHeight="1">
      <c r="A1" s="70" t="s">
        <v>86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ht="20.100000000000001" customHeight="1">
      <c r="A2" s="71"/>
      <c r="B2" s="71"/>
      <c r="C2" s="71"/>
      <c r="D2" s="71"/>
      <c r="E2" s="71"/>
      <c r="F2" s="71"/>
      <c r="G2" s="71"/>
      <c r="H2" s="71"/>
      <c r="I2" s="71"/>
      <c r="J2" s="71"/>
    </row>
    <row r="3" spans="1:10" ht="27.9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ht="21" customHeight="1">
      <c r="A4" s="7">
        <v>1</v>
      </c>
      <c r="B4" s="8" t="s">
        <v>10</v>
      </c>
      <c r="C4" s="7">
        <v>17</v>
      </c>
      <c r="D4" s="7">
        <v>557</v>
      </c>
      <c r="E4" s="7">
        <v>7</v>
      </c>
      <c r="F4" s="7">
        <v>7</v>
      </c>
      <c r="G4" s="9" t="s">
        <v>11</v>
      </c>
      <c r="H4" s="10">
        <f t="shared" ref="H4:H36" si="0">IF(F4=0,"",E4/F4)</f>
        <v>1</v>
      </c>
      <c r="I4" s="11">
        <f t="shared" ref="I4:I36" si="1">IF(E4=0,"",C4/E4)</f>
        <v>2.4285714285714284</v>
      </c>
      <c r="J4" s="10">
        <f t="shared" ref="J4:J36" si="2">IF(E4=0,"",D4/E4/100)</f>
        <v>0.79571428571428571</v>
      </c>
    </row>
    <row r="5" spans="1:10" ht="21" customHeight="1">
      <c r="A5" s="7">
        <v>2</v>
      </c>
      <c r="B5" s="8" t="s">
        <v>12</v>
      </c>
      <c r="C5" s="7">
        <v>16</v>
      </c>
      <c r="D5" s="7">
        <v>596</v>
      </c>
      <c r="E5" s="7">
        <v>7</v>
      </c>
      <c r="F5" s="7">
        <v>7</v>
      </c>
      <c r="G5" s="9" t="s">
        <v>11</v>
      </c>
      <c r="H5" s="10">
        <f t="shared" si="0"/>
        <v>1</v>
      </c>
      <c r="I5" s="11">
        <f t="shared" si="1"/>
        <v>2.2857142857142856</v>
      </c>
      <c r="J5" s="10">
        <f t="shared" si="2"/>
        <v>0.85142857142857142</v>
      </c>
    </row>
    <row r="6" spans="1:10" ht="20.100000000000001" customHeight="1">
      <c r="A6" s="3">
        <v>3</v>
      </c>
      <c r="B6" s="4" t="s">
        <v>13</v>
      </c>
      <c r="C6" s="3">
        <v>16</v>
      </c>
      <c r="D6" s="3">
        <v>586</v>
      </c>
      <c r="E6" s="3">
        <v>7</v>
      </c>
      <c r="F6" s="3">
        <v>7</v>
      </c>
      <c r="G6" s="2" t="s">
        <v>11</v>
      </c>
      <c r="H6" s="5">
        <f t="shared" si="0"/>
        <v>1</v>
      </c>
      <c r="I6" s="6">
        <f t="shared" si="1"/>
        <v>2.2857142857142856</v>
      </c>
      <c r="J6" s="5">
        <f t="shared" si="2"/>
        <v>0.83714285714285708</v>
      </c>
    </row>
    <row r="7" spans="1:10" ht="20.100000000000001" customHeight="1">
      <c r="A7" s="12">
        <v>4</v>
      </c>
      <c r="B7" s="13" t="s">
        <v>14</v>
      </c>
      <c r="C7" s="12">
        <v>16</v>
      </c>
      <c r="D7" s="12">
        <v>555</v>
      </c>
      <c r="E7" s="12">
        <v>7</v>
      </c>
      <c r="F7" s="12">
        <v>7</v>
      </c>
      <c r="G7" s="14" t="s">
        <v>11</v>
      </c>
      <c r="H7" s="15">
        <f t="shared" si="0"/>
        <v>1</v>
      </c>
      <c r="I7" s="16">
        <f t="shared" si="1"/>
        <v>2.2857142857142856</v>
      </c>
      <c r="J7" s="15">
        <f t="shared" si="2"/>
        <v>0.79285714285714293</v>
      </c>
    </row>
    <row r="8" spans="1:10" ht="20.100000000000001" customHeight="1">
      <c r="A8" s="3">
        <v>5</v>
      </c>
      <c r="B8" s="4" t="s">
        <v>15</v>
      </c>
      <c r="C8" s="3">
        <v>15</v>
      </c>
      <c r="D8" s="3">
        <v>629</v>
      </c>
      <c r="E8" s="3">
        <v>7</v>
      </c>
      <c r="F8" s="3">
        <v>7</v>
      </c>
      <c r="G8" s="2" t="s">
        <v>11</v>
      </c>
      <c r="H8" s="5">
        <f t="shared" si="0"/>
        <v>1</v>
      </c>
      <c r="I8" s="6">
        <f t="shared" si="1"/>
        <v>2.1428571428571428</v>
      </c>
      <c r="J8" s="5">
        <f t="shared" si="2"/>
        <v>0.89857142857142858</v>
      </c>
    </row>
    <row r="9" spans="1:10" ht="20.100000000000001" customHeight="1">
      <c r="A9" s="12">
        <v>6</v>
      </c>
      <c r="B9" s="13" t="s">
        <v>16</v>
      </c>
      <c r="C9" s="12">
        <v>15</v>
      </c>
      <c r="D9" s="12">
        <v>628</v>
      </c>
      <c r="E9" s="12">
        <v>7</v>
      </c>
      <c r="F9" s="12">
        <v>7</v>
      </c>
      <c r="G9" s="14" t="s">
        <v>11</v>
      </c>
      <c r="H9" s="15">
        <f t="shared" si="0"/>
        <v>1</v>
      </c>
      <c r="I9" s="16">
        <f t="shared" si="1"/>
        <v>2.1428571428571428</v>
      </c>
      <c r="J9" s="15">
        <f t="shared" si="2"/>
        <v>0.89714285714285713</v>
      </c>
    </row>
    <row r="10" spans="1:10" ht="20.100000000000001" customHeight="1">
      <c r="A10" s="3">
        <v>7</v>
      </c>
      <c r="B10" s="4" t="s">
        <v>17</v>
      </c>
      <c r="C10" s="3">
        <v>15</v>
      </c>
      <c r="D10" s="3">
        <v>610</v>
      </c>
      <c r="E10" s="3">
        <v>7</v>
      </c>
      <c r="F10" s="3">
        <v>7</v>
      </c>
      <c r="G10" s="2" t="s">
        <v>11</v>
      </c>
      <c r="H10" s="5">
        <f t="shared" si="0"/>
        <v>1</v>
      </c>
      <c r="I10" s="6">
        <f t="shared" si="1"/>
        <v>2.1428571428571428</v>
      </c>
      <c r="J10" s="5">
        <f t="shared" si="2"/>
        <v>0.87142857142857144</v>
      </c>
    </row>
    <row r="11" spans="1:10" ht="21" customHeight="1">
      <c r="A11" s="7">
        <v>8</v>
      </c>
      <c r="B11" s="8" t="s">
        <v>18</v>
      </c>
      <c r="C11" s="7">
        <v>15</v>
      </c>
      <c r="D11" s="7">
        <v>582</v>
      </c>
      <c r="E11" s="7">
        <v>7</v>
      </c>
      <c r="F11" s="7">
        <v>7</v>
      </c>
      <c r="G11" s="9" t="s">
        <v>11</v>
      </c>
      <c r="H11" s="10">
        <f t="shared" si="0"/>
        <v>1</v>
      </c>
      <c r="I11" s="11">
        <f t="shared" si="1"/>
        <v>2.1428571428571428</v>
      </c>
      <c r="J11" s="10">
        <f t="shared" si="2"/>
        <v>0.83142857142857141</v>
      </c>
    </row>
    <row r="12" spans="1:10" ht="20.100000000000001" customHeight="1">
      <c r="A12" s="3">
        <v>9</v>
      </c>
      <c r="B12" s="4" t="s">
        <v>19</v>
      </c>
      <c r="C12" s="3">
        <v>15</v>
      </c>
      <c r="D12" s="3">
        <v>545</v>
      </c>
      <c r="E12" s="3">
        <v>7</v>
      </c>
      <c r="F12" s="3">
        <v>7</v>
      </c>
      <c r="G12" s="2" t="s">
        <v>11</v>
      </c>
      <c r="H12" s="5">
        <f t="shared" si="0"/>
        <v>1</v>
      </c>
      <c r="I12" s="6">
        <f t="shared" si="1"/>
        <v>2.1428571428571428</v>
      </c>
      <c r="J12" s="5">
        <f t="shared" si="2"/>
        <v>0.77857142857142858</v>
      </c>
    </row>
    <row r="13" spans="1:10" ht="20.100000000000001" customHeight="1">
      <c r="A13" s="12">
        <v>10</v>
      </c>
      <c r="B13" s="13" t="s">
        <v>20</v>
      </c>
      <c r="C13" s="12">
        <v>15</v>
      </c>
      <c r="D13" s="12">
        <v>528</v>
      </c>
      <c r="E13" s="12">
        <v>7</v>
      </c>
      <c r="F13" s="12">
        <v>7</v>
      </c>
      <c r="G13" s="14" t="s">
        <v>11</v>
      </c>
      <c r="H13" s="15">
        <f t="shared" si="0"/>
        <v>1</v>
      </c>
      <c r="I13" s="16">
        <f t="shared" si="1"/>
        <v>2.1428571428571428</v>
      </c>
      <c r="J13" s="15">
        <f t="shared" si="2"/>
        <v>0.75428571428571434</v>
      </c>
    </row>
    <row r="14" spans="1:10" ht="20.100000000000001" customHeight="1">
      <c r="A14" s="3">
        <v>11</v>
      </c>
      <c r="B14" s="4" t="s">
        <v>21</v>
      </c>
      <c r="C14" s="3">
        <v>15</v>
      </c>
      <c r="D14" s="3">
        <v>519</v>
      </c>
      <c r="E14" s="3">
        <v>7</v>
      </c>
      <c r="F14" s="3">
        <v>7</v>
      </c>
      <c r="G14" s="2" t="s">
        <v>11</v>
      </c>
      <c r="H14" s="5">
        <f t="shared" si="0"/>
        <v>1</v>
      </c>
      <c r="I14" s="6">
        <f t="shared" si="1"/>
        <v>2.1428571428571428</v>
      </c>
      <c r="J14" s="5">
        <f t="shared" si="2"/>
        <v>0.74142857142857144</v>
      </c>
    </row>
    <row r="15" spans="1:10" ht="21" customHeight="1">
      <c r="A15" s="7">
        <v>12</v>
      </c>
      <c r="B15" s="8" t="s">
        <v>22</v>
      </c>
      <c r="C15" s="7">
        <v>15</v>
      </c>
      <c r="D15" s="7">
        <v>516</v>
      </c>
      <c r="E15" s="7">
        <v>7</v>
      </c>
      <c r="F15" s="7">
        <v>7</v>
      </c>
      <c r="G15" s="9" t="s">
        <v>11</v>
      </c>
      <c r="H15" s="10">
        <f t="shared" si="0"/>
        <v>1</v>
      </c>
      <c r="I15" s="11">
        <f t="shared" si="1"/>
        <v>2.1428571428571428</v>
      </c>
      <c r="J15" s="10">
        <f t="shared" si="2"/>
        <v>0.7371428571428571</v>
      </c>
    </row>
    <row r="16" spans="1:10" ht="20.100000000000001" customHeight="1">
      <c r="A16" s="3">
        <v>13</v>
      </c>
      <c r="B16" s="4" t="s">
        <v>23</v>
      </c>
      <c r="C16" s="3">
        <v>14</v>
      </c>
      <c r="D16" s="3">
        <v>559</v>
      </c>
      <c r="E16" s="3">
        <v>7</v>
      </c>
      <c r="F16" s="3">
        <v>7</v>
      </c>
      <c r="G16" s="2" t="s">
        <v>11</v>
      </c>
      <c r="H16" s="5">
        <f t="shared" si="0"/>
        <v>1</v>
      </c>
      <c r="I16" s="6">
        <f t="shared" si="1"/>
        <v>2</v>
      </c>
      <c r="J16" s="5">
        <f t="shared" si="2"/>
        <v>0.7985714285714286</v>
      </c>
    </row>
    <row r="17" spans="1:10" ht="20.100000000000001" customHeight="1">
      <c r="A17" s="12">
        <v>14</v>
      </c>
      <c r="B17" s="13" t="s">
        <v>24</v>
      </c>
      <c r="C17" s="12">
        <v>14</v>
      </c>
      <c r="D17" s="12">
        <v>523</v>
      </c>
      <c r="E17" s="12">
        <v>7</v>
      </c>
      <c r="F17" s="12">
        <v>7</v>
      </c>
      <c r="G17" s="14" t="s">
        <v>11</v>
      </c>
      <c r="H17" s="15">
        <f t="shared" si="0"/>
        <v>1</v>
      </c>
      <c r="I17" s="16">
        <f t="shared" si="1"/>
        <v>2</v>
      </c>
      <c r="J17" s="15">
        <f t="shared" si="2"/>
        <v>0.74714285714285711</v>
      </c>
    </row>
    <row r="18" spans="1:10" ht="20.100000000000001" customHeight="1">
      <c r="A18" s="3">
        <v>15</v>
      </c>
      <c r="B18" s="4" t="s">
        <v>25</v>
      </c>
      <c r="C18" s="3">
        <v>14</v>
      </c>
      <c r="D18" s="3">
        <v>512</v>
      </c>
      <c r="E18" s="3">
        <v>7</v>
      </c>
      <c r="F18" s="3">
        <v>7</v>
      </c>
      <c r="G18" s="2" t="s">
        <v>11</v>
      </c>
      <c r="H18" s="5">
        <f t="shared" si="0"/>
        <v>1</v>
      </c>
      <c r="I18" s="6">
        <f t="shared" si="1"/>
        <v>2</v>
      </c>
      <c r="J18" s="5">
        <f t="shared" si="2"/>
        <v>0.73142857142857143</v>
      </c>
    </row>
    <row r="19" spans="1:10" ht="20.100000000000001" customHeight="1">
      <c r="A19" s="12">
        <v>16</v>
      </c>
      <c r="B19" s="13" t="s">
        <v>26</v>
      </c>
      <c r="C19" s="12">
        <v>14</v>
      </c>
      <c r="D19" s="12">
        <v>505</v>
      </c>
      <c r="E19" s="12">
        <v>7</v>
      </c>
      <c r="F19" s="12">
        <v>7</v>
      </c>
      <c r="G19" s="14" t="s">
        <v>11</v>
      </c>
      <c r="H19" s="15">
        <f t="shared" si="0"/>
        <v>1</v>
      </c>
      <c r="I19" s="16">
        <f t="shared" si="1"/>
        <v>2</v>
      </c>
      <c r="J19" s="15">
        <f t="shared" si="2"/>
        <v>0.72142857142857142</v>
      </c>
    </row>
    <row r="20" spans="1:10" ht="20.100000000000001" customHeight="1">
      <c r="A20" s="3">
        <v>17</v>
      </c>
      <c r="B20" s="4" t="s">
        <v>27</v>
      </c>
      <c r="C20" s="3">
        <v>14</v>
      </c>
      <c r="D20" s="3">
        <v>477</v>
      </c>
      <c r="E20" s="3">
        <v>7</v>
      </c>
      <c r="F20" s="3">
        <v>7</v>
      </c>
      <c r="G20" s="2" t="s">
        <v>11</v>
      </c>
      <c r="H20" s="5">
        <f t="shared" si="0"/>
        <v>1</v>
      </c>
      <c r="I20" s="6">
        <f t="shared" si="1"/>
        <v>2</v>
      </c>
      <c r="J20" s="5">
        <f t="shared" si="2"/>
        <v>0.68142857142857138</v>
      </c>
    </row>
    <row r="21" spans="1:10" ht="21" customHeight="1">
      <c r="A21" s="7">
        <v>18</v>
      </c>
      <c r="B21" s="8" t="s">
        <v>28</v>
      </c>
      <c r="C21" s="7">
        <v>14</v>
      </c>
      <c r="D21" s="7">
        <v>469</v>
      </c>
      <c r="E21" s="7">
        <v>7</v>
      </c>
      <c r="F21" s="7">
        <v>7</v>
      </c>
      <c r="G21" s="9" t="s">
        <v>11</v>
      </c>
      <c r="H21" s="10">
        <f t="shared" si="0"/>
        <v>1</v>
      </c>
      <c r="I21" s="11">
        <f t="shared" si="1"/>
        <v>2</v>
      </c>
      <c r="J21" s="10">
        <f t="shared" si="2"/>
        <v>0.67</v>
      </c>
    </row>
    <row r="22" spans="1:10" ht="20.100000000000001" customHeight="1">
      <c r="A22" s="3">
        <v>19</v>
      </c>
      <c r="B22" s="4" t="s">
        <v>29</v>
      </c>
      <c r="C22" s="3">
        <v>14</v>
      </c>
      <c r="D22" s="3">
        <v>466</v>
      </c>
      <c r="E22" s="3">
        <v>6</v>
      </c>
      <c r="F22" s="3">
        <v>7</v>
      </c>
      <c r="G22" s="2" t="s">
        <v>30</v>
      </c>
      <c r="H22" s="5">
        <f t="shared" si="0"/>
        <v>0.8571428571428571</v>
      </c>
      <c r="I22" s="6">
        <f t="shared" si="1"/>
        <v>2.3333333333333335</v>
      </c>
      <c r="J22" s="5">
        <f t="shared" si="2"/>
        <v>0.77666666666666673</v>
      </c>
    </row>
    <row r="23" spans="1:10" ht="20.100000000000001" customHeight="1">
      <c r="A23" s="12">
        <v>20</v>
      </c>
      <c r="B23" s="13" t="s">
        <v>31</v>
      </c>
      <c r="C23" s="12">
        <v>13</v>
      </c>
      <c r="D23" s="12">
        <v>602</v>
      </c>
      <c r="E23" s="12">
        <v>7</v>
      </c>
      <c r="F23" s="12">
        <v>7</v>
      </c>
      <c r="G23" s="14" t="s">
        <v>11</v>
      </c>
      <c r="H23" s="15">
        <f t="shared" si="0"/>
        <v>1</v>
      </c>
      <c r="I23" s="16">
        <f t="shared" si="1"/>
        <v>1.8571428571428572</v>
      </c>
      <c r="J23" s="15">
        <f t="shared" si="2"/>
        <v>0.86</v>
      </c>
    </row>
    <row r="24" spans="1:10" ht="20.100000000000001" customHeight="1">
      <c r="A24" s="3">
        <v>21</v>
      </c>
      <c r="B24" s="4" t="s">
        <v>32</v>
      </c>
      <c r="C24" s="3">
        <v>13</v>
      </c>
      <c r="D24" s="3">
        <v>480</v>
      </c>
      <c r="E24" s="3">
        <v>6</v>
      </c>
      <c r="F24" s="3">
        <v>7</v>
      </c>
      <c r="G24" s="2" t="s">
        <v>30</v>
      </c>
      <c r="H24" s="5">
        <f t="shared" si="0"/>
        <v>0.8571428571428571</v>
      </c>
      <c r="I24" s="6">
        <f t="shared" si="1"/>
        <v>2.1666666666666665</v>
      </c>
      <c r="J24" s="5">
        <f t="shared" si="2"/>
        <v>0.8</v>
      </c>
    </row>
    <row r="25" spans="1:10" ht="21" customHeight="1">
      <c r="A25" s="7">
        <v>22</v>
      </c>
      <c r="B25" s="8" t="s">
        <v>33</v>
      </c>
      <c r="C25" s="7">
        <v>13</v>
      </c>
      <c r="D25" s="7">
        <v>464</v>
      </c>
      <c r="E25" s="7">
        <v>7</v>
      </c>
      <c r="F25" s="7">
        <v>7</v>
      </c>
      <c r="G25" s="9" t="s">
        <v>11</v>
      </c>
      <c r="H25" s="10">
        <f t="shared" si="0"/>
        <v>1</v>
      </c>
      <c r="I25" s="11">
        <f t="shared" si="1"/>
        <v>1.8571428571428572</v>
      </c>
      <c r="J25" s="10">
        <f t="shared" si="2"/>
        <v>0.66285714285714292</v>
      </c>
    </row>
    <row r="26" spans="1:10" ht="20.100000000000001" customHeight="1">
      <c r="A26" s="3">
        <v>23</v>
      </c>
      <c r="B26" s="4" t="s">
        <v>34</v>
      </c>
      <c r="C26" s="3">
        <v>13</v>
      </c>
      <c r="D26" s="3">
        <v>442</v>
      </c>
      <c r="E26" s="3">
        <v>7</v>
      </c>
      <c r="F26" s="3">
        <v>7</v>
      </c>
      <c r="G26" s="2" t="s">
        <v>11</v>
      </c>
      <c r="H26" s="5">
        <f t="shared" si="0"/>
        <v>1</v>
      </c>
      <c r="I26" s="6">
        <f t="shared" si="1"/>
        <v>1.8571428571428572</v>
      </c>
      <c r="J26" s="5">
        <f t="shared" si="2"/>
        <v>0.63142857142857145</v>
      </c>
    </row>
    <row r="27" spans="1:10" ht="20.100000000000001" customHeight="1">
      <c r="A27" s="12">
        <v>24</v>
      </c>
      <c r="B27" s="13" t="s">
        <v>35</v>
      </c>
      <c r="C27" s="12">
        <v>11</v>
      </c>
      <c r="D27" s="12">
        <v>477</v>
      </c>
      <c r="E27" s="12">
        <v>6</v>
      </c>
      <c r="F27" s="12">
        <v>7</v>
      </c>
      <c r="G27" s="14" t="s">
        <v>30</v>
      </c>
      <c r="H27" s="15">
        <f t="shared" si="0"/>
        <v>0.8571428571428571</v>
      </c>
      <c r="I27" s="16">
        <f t="shared" si="1"/>
        <v>1.8333333333333333</v>
      </c>
      <c r="J27" s="15">
        <f t="shared" si="2"/>
        <v>0.79500000000000004</v>
      </c>
    </row>
    <row r="28" spans="1:10" ht="21" customHeight="1">
      <c r="A28" s="7">
        <v>25</v>
      </c>
      <c r="B28" s="8" t="s">
        <v>36</v>
      </c>
      <c r="C28" s="7">
        <v>11</v>
      </c>
      <c r="D28" s="7">
        <v>406</v>
      </c>
      <c r="E28" s="7">
        <v>5</v>
      </c>
      <c r="F28" s="7">
        <v>6</v>
      </c>
      <c r="G28" s="9" t="s">
        <v>37</v>
      </c>
      <c r="H28" s="10">
        <f t="shared" si="0"/>
        <v>0.83333333333333337</v>
      </c>
      <c r="I28" s="11">
        <f t="shared" si="1"/>
        <v>2.2000000000000002</v>
      </c>
      <c r="J28" s="10">
        <f t="shared" si="2"/>
        <v>0.81200000000000006</v>
      </c>
    </row>
    <row r="29" spans="1:10" ht="20.100000000000001" customHeight="1">
      <c r="A29" s="12">
        <v>26</v>
      </c>
      <c r="B29" s="13" t="s">
        <v>38</v>
      </c>
      <c r="C29" s="12">
        <v>11</v>
      </c>
      <c r="D29" s="12">
        <v>387</v>
      </c>
      <c r="E29" s="12">
        <v>6</v>
      </c>
      <c r="F29" s="12">
        <v>7</v>
      </c>
      <c r="G29" s="14" t="s">
        <v>30</v>
      </c>
      <c r="H29" s="15">
        <f t="shared" si="0"/>
        <v>0.8571428571428571</v>
      </c>
      <c r="I29" s="16">
        <f t="shared" si="1"/>
        <v>1.8333333333333333</v>
      </c>
      <c r="J29" s="15">
        <f t="shared" si="2"/>
        <v>0.64500000000000002</v>
      </c>
    </row>
    <row r="30" spans="1:10" ht="21" customHeight="1">
      <c r="A30" s="7">
        <v>27</v>
      </c>
      <c r="B30" s="8" t="s">
        <v>39</v>
      </c>
      <c r="C30" s="7">
        <v>11</v>
      </c>
      <c r="D30" s="7">
        <v>373</v>
      </c>
      <c r="E30" s="7">
        <v>6</v>
      </c>
      <c r="F30" s="7">
        <v>6</v>
      </c>
      <c r="G30" s="9" t="s">
        <v>40</v>
      </c>
      <c r="H30" s="10">
        <f t="shared" si="0"/>
        <v>1</v>
      </c>
      <c r="I30" s="11">
        <f t="shared" si="1"/>
        <v>1.8333333333333333</v>
      </c>
      <c r="J30" s="10">
        <f t="shared" si="2"/>
        <v>0.62166666666666659</v>
      </c>
    </row>
    <row r="31" spans="1:10" ht="21" customHeight="1">
      <c r="A31" s="7">
        <v>28</v>
      </c>
      <c r="B31" s="8" t="s">
        <v>41</v>
      </c>
      <c r="C31" s="7">
        <v>10</v>
      </c>
      <c r="D31" s="7">
        <v>414</v>
      </c>
      <c r="E31" s="7">
        <v>6</v>
      </c>
      <c r="F31" s="7">
        <v>6</v>
      </c>
      <c r="G31" s="9" t="s">
        <v>40</v>
      </c>
      <c r="H31" s="10">
        <f t="shared" si="0"/>
        <v>1</v>
      </c>
      <c r="I31" s="11">
        <f t="shared" si="1"/>
        <v>1.6666666666666667</v>
      </c>
      <c r="J31" s="10">
        <f t="shared" si="2"/>
        <v>0.69</v>
      </c>
    </row>
    <row r="32" spans="1:10" ht="20.100000000000001" customHeight="1">
      <c r="A32" s="3">
        <v>29</v>
      </c>
      <c r="B32" s="4" t="s">
        <v>42</v>
      </c>
      <c r="C32" s="3">
        <v>8</v>
      </c>
      <c r="D32" s="3">
        <v>421</v>
      </c>
      <c r="E32" s="3">
        <v>7</v>
      </c>
      <c r="F32" s="3">
        <v>7</v>
      </c>
      <c r="G32" s="2" t="s">
        <v>11</v>
      </c>
      <c r="H32" s="5">
        <f t="shared" si="0"/>
        <v>1</v>
      </c>
      <c r="I32" s="6">
        <f t="shared" si="1"/>
        <v>1.1428571428571428</v>
      </c>
      <c r="J32" s="5">
        <f t="shared" si="2"/>
        <v>0.60142857142857142</v>
      </c>
    </row>
    <row r="33" spans="1:10" ht="20.100000000000001" customHeight="1">
      <c r="A33" s="12">
        <v>30</v>
      </c>
      <c r="B33" s="13" t="s">
        <v>43</v>
      </c>
      <c r="C33" s="12">
        <v>7</v>
      </c>
      <c r="D33" s="12">
        <v>301</v>
      </c>
      <c r="E33" s="12">
        <v>5</v>
      </c>
      <c r="F33" s="12">
        <v>6</v>
      </c>
      <c r="G33" s="14" t="s">
        <v>37</v>
      </c>
      <c r="H33" s="15">
        <f t="shared" si="0"/>
        <v>0.83333333333333337</v>
      </c>
      <c r="I33" s="16">
        <f t="shared" si="1"/>
        <v>1.4</v>
      </c>
      <c r="J33" s="15">
        <f t="shared" si="2"/>
        <v>0.60199999999999998</v>
      </c>
    </row>
    <row r="34" spans="1:10" ht="20.100000000000001" customHeight="1">
      <c r="A34" s="3">
        <v>31</v>
      </c>
      <c r="B34" s="4" t="s">
        <v>44</v>
      </c>
      <c r="C34" s="3">
        <v>0</v>
      </c>
      <c r="D34" s="3">
        <v>0</v>
      </c>
      <c r="E34" s="3">
        <v>0</v>
      </c>
      <c r="F34" s="3">
        <v>2</v>
      </c>
      <c r="G34" s="2" t="s">
        <v>45</v>
      </c>
      <c r="H34" s="5">
        <f t="shared" si="0"/>
        <v>0</v>
      </c>
      <c r="I34" s="6" t="str">
        <f t="shared" si="1"/>
        <v/>
      </c>
      <c r="J34" s="5" t="str">
        <f t="shared" si="2"/>
        <v/>
      </c>
    </row>
    <row r="35" spans="1:10" ht="20.100000000000001" customHeight="1">
      <c r="A35" s="12">
        <v>31</v>
      </c>
      <c r="B35" s="13" t="s">
        <v>46</v>
      </c>
      <c r="C35" s="12">
        <v>0</v>
      </c>
      <c r="D35" s="12">
        <v>0</v>
      </c>
      <c r="E35" s="12">
        <v>0</v>
      </c>
      <c r="F35" s="12">
        <v>1</v>
      </c>
      <c r="G35" s="14" t="s">
        <v>47</v>
      </c>
      <c r="H35" s="15">
        <f t="shared" si="0"/>
        <v>0</v>
      </c>
      <c r="I35" s="16" t="str">
        <f t="shared" si="1"/>
        <v/>
      </c>
      <c r="J35" s="15" t="str">
        <f t="shared" si="2"/>
        <v/>
      </c>
    </row>
    <row r="36" spans="1:10" ht="20.100000000000001" customHeight="1">
      <c r="A36" s="3">
        <v>31</v>
      </c>
      <c r="B36" s="4" t="s">
        <v>48</v>
      </c>
      <c r="C36" s="3">
        <v>0</v>
      </c>
      <c r="D36" s="3">
        <v>0</v>
      </c>
      <c r="E36" s="3">
        <v>0</v>
      </c>
      <c r="F36" s="3">
        <v>1</v>
      </c>
      <c r="G36" s="2" t="s">
        <v>47</v>
      </c>
      <c r="H36" s="5">
        <f t="shared" si="0"/>
        <v>0</v>
      </c>
      <c r="I36" s="6" t="str">
        <f t="shared" si="1"/>
        <v/>
      </c>
      <c r="J36" s="5" t="str">
        <f t="shared" si="2"/>
        <v/>
      </c>
    </row>
  </sheetData>
  <mergeCells count="2">
    <mergeCell ref="A1:J1"/>
    <mergeCell ref="A2:J2"/>
  </mergeCells>
  <conditionalFormatting sqref="C4:C36">
    <cfRule type="dataBar" priority="5">
      <dataBar>
        <cfvo type="min"/>
        <cfvo type="max"/>
        <color rgb="FFD6A500"/>
      </dataBar>
    </cfRule>
  </conditionalFormatting>
  <conditionalFormatting sqref="H4:H36">
    <cfRule type="colorScale" priority="6">
      <colorScale>
        <cfvo type="min"/>
        <cfvo type="percentile" val="50"/>
        <cfvo type="max"/>
        <color rgb="FFFADBD8"/>
        <color rgb="FFFCF3CF"/>
        <color rgb="FFD5F5E3"/>
      </colorScale>
    </cfRule>
  </conditionalFormatting>
  <conditionalFormatting sqref="J4:J36">
    <cfRule type="colorScale" priority="7">
      <colorScale>
        <cfvo type="min"/>
        <cfvo type="percentile" val="50"/>
        <cfvo type="max"/>
        <color rgb="FFFADBD8"/>
        <color rgb="FFFCF3CF"/>
        <color rgb="FFD5F5E3"/>
      </colorScale>
    </cfRule>
  </conditionalFormatting>
  <conditionalFormatting sqref="C4:C36">
    <cfRule type="dataBar" priority="8">
      <dataBar>
        <cfvo type="min"/>
        <cfvo type="max"/>
        <color rgb="FFD6A500"/>
      </dataBar>
      <extLst>
        <ext xmlns:x14="http://schemas.microsoft.com/office/spreadsheetml/2009/9/main" uri="{B025F937-C7B1-47D3-B67F-A62EFF666E3E}">
          <x14:id>{242DCB5C-01F8-88F5-2C09-B48FEE6406D1}</x14:id>
        </ext>
      </extLst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2DCB5C-01F8-88F5-2C09-B48FEE6406D1}">
            <x14:dataBar>
              <x14:cfvo type="min"/>
              <x14:cfvo type="max"/>
              <x14:negativeFillColor auto="1"/>
              <x14:axisColor auto="1"/>
            </x14:dataBar>
          </x14:cfRule>
          <xm:sqref>C4:C36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/>
  </sheetViews>
  <sheetFormatPr defaultRowHeight="14.25"/>
  <cols>
    <col min="1" max="1" width="30" customWidth="1"/>
    <col min="2" max="2" width="16" customWidth="1"/>
    <col min="3" max="3" width="4" customWidth="1"/>
    <col min="4" max="4" width="25" customWidth="1"/>
    <col min="5" max="5" width="10" customWidth="1"/>
    <col min="6" max="6" width="16" customWidth="1"/>
  </cols>
  <sheetData>
    <row r="1" spans="1:6" ht="30" customHeight="1">
      <c r="A1" s="70" t="s">
        <v>49</v>
      </c>
      <c r="B1" s="70"/>
      <c r="C1" s="70"/>
      <c r="D1" s="70"/>
      <c r="E1" s="70"/>
      <c r="F1" s="70"/>
    </row>
    <row r="3" spans="1:6" ht="15">
      <c r="A3" s="17" t="s">
        <v>50</v>
      </c>
      <c r="B3" s="17" t="s">
        <v>51</v>
      </c>
      <c r="D3" s="72" t="s">
        <v>52</v>
      </c>
      <c r="E3" s="72"/>
      <c r="F3" s="72"/>
    </row>
    <row r="4" spans="1:6" ht="15">
      <c r="A4" s="23" t="s">
        <v>53</v>
      </c>
      <c r="B4" s="18">
        <f>COUNTA('Project Results'!B4:B36)</f>
        <v>33</v>
      </c>
      <c r="D4" s="26" t="s">
        <v>1</v>
      </c>
      <c r="E4" s="26" t="s">
        <v>2</v>
      </c>
      <c r="F4" s="26" t="s">
        <v>3</v>
      </c>
    </row>
    <row r="5" spans="1:6" ht="15">
      <c r="A5" s="24" t="s">
        <v>54</v>
      </c>
      <c r="B5" s="19">
        <f>SUM('Project Results'!C4:C36)</f>
        <v>404</v>
      </c>
      <c r="D5" s="30" t="str">
        <f>'Project Results'!B4</f>
        <v>CM-MK-Baron</v>
      </c>
      <c r="E5" s="27">
        <f>'Project Results'!C4</f>
        <v>17</v>
      </c>
      <c r="F5" s="27">
        <f>'Project Results'!D4</f>
        <v>557</v>
      </c>
    </row>
    <row r="6" spans="1:6" ht="15">
      <c r="A6" s="24" t="s">
        <v>55</v>
      </c>
      <c r="B6" s="19">
        <f>SUM('Project Results'!D4:D36)</f>
        <v>15129</v>
      </c>
      <c r="D6" s="31" t="str">
        <f>'Project Results'!B5</f>
        <v>CM-MK-Prince</v>
      </c>
      <c r="E6" s="28">
        <f>'Project Results'!C5</f>
        <v>16</v>
      </c>
      <c r="F6" s="28">
        <f>'Project Results'!D5</f>
        <v>596</v>
      </c>
    </row>
    <row r="7" spans="1:6" ht="15">
      <c r="A7" s="24" t="s">
        <v>4</v>
      </c>
      <c r="B7" s="19">
        <f>SUM('Project Results'!E4:E36)</f>
        <v>200</v>
      </c>
      <c r="D7" s="31" t="str">
        <f>'Project Results'!B6</f>
        <v>fred</v>
      </c>
      <c r="E7" s="28">
        <f>'Project Results'!C6</f>
        <v>16</v>
      </c>
      <c r="F7" s="28">
        <f>'Project Results'!D6</f>
        <v>586</v>
      </c>
    </row>
    <row r="8" spans="1:6" ht="15">
      <c r="A8" s="24" t="s">
        <v>5</v>
      </c>
      <c r="B8" s="19">
        <f>SUM('Project Results'!F4:F36)</f>
        <v>210</v>
      </c>
      <c r="D8" s="31" t="str">
        <f>'Project Results'!B7</f>
        <v>iamteamRodney</v>
      </c>
      <c r="E8" s="28">
        <f>'Project Results'!C7</f>
        <v>16</v>
      </c>
      <c r="F8" s="28">
        <f>'Project Results'!D7</f>
        <v>555</v>
      </c>
    </row>
    <row r="9" spans="1:6" ht="15">
      <c r="A9" s="24" t="s">
        <v>56</v>
      </c>
      <c r="B9" s="20">
        <f>IF(B8=0,0,B7/B8)</f>
        <v>0.95238095238095233</v>
      </c>
      <c r="D9" s="31" t="str">
        <f>'Project Results'!B8</f>
        <v>Struckalexv6</v>
      </c>
      <c r="E9" s="28">
        <f>'Project Results'!C8</f>
        <v>15</v>
      </c>
      <c r="F9" s="28">
        <f>'Project Results'!D8</f>
        <v>629</v>
      </c>
    </row>
    <row r="10" spans="1:6" ht="15">
      <c r="A10" s="24" t="s">
        <v>57</v>
      </c>
      <c r="B10" s="21">
        <f>IF(B7=0,0,B5/B7)</f>
        <v>2.02</v>
      </c>
      <c r="D10" s="31" t="str">
        <f>'Project Results'!B9</f>
        <v>lil SOB</v>
      </c>
      <c r="E10" s="28">
        <f>'Project Results'!C9</f>
        <v>15</v>
      </c>
      <c r="F10" s="28">
        <f>'Project Results'!D9</f>
        <v>628</v>
      </c>
    </row>
    <row r="11" spans="1:6" ht="15">
      <c r="A11" s="24" t="s">
        <v>58</v>
      </c>
      <c r="B11" s="20">
        <f>IF(B7=0,0,B6/B7/100)</f>
        <v>0.75644999999999996</v>
      </c>
      <c r="D11" s="31" t="str">
        <f>'Project Results'!B10</f>
        <v>Ben</v>
      </c>
      <c r="E11" s="28">
        <f>'Project Results'!C10</f>
        <v>15</v>
      </c>
      <c r="F11" s="28">
        <f>'Project Results'!D10</f>
        <v>610</v>
      </c>
    </row>
    <row r="12" spans="1:6" ht="15">
      <c r="A12" s="24" t="s">
        <v>59</v>
      </c>
      <c r="B12" s="19">
        <f>'League Standings'!A10</f>
        <v>7</v>
      </c>
      <c r="D12" s="31" t="str">
        <f>'Project Results'!B11</f>
        <v>CM-Duke Maynard</v>
      </c>
      <c r="E12" s="28">
        <f>'Project Results'!C11</f>
        <v>15</v>
      </c>
      <c r="F12" s="28">
        <f>'Project Results'!D11</f>
        <v>582</v>
      </c>
    </row>
    <row r="13" spans="1:6" ht="15">
      <c r="A13" s="24" t="s">
        <v>60</v>
      </c>
      <c r="B13" s="19">
        <f>'League Standings'!C10</f>
        <v>414</v>
      </c>
      <c r="D13" s="31" t="str">
        <f>'Project Results'!B12</f>
        <v>iamteamJR</v>
      </c>
      <c r="E13" s="28">
        <f>'Project Results'!C12</f>
        <v>15</v>
      </c>
      <c r="F13" s="28">
        <f>'Project Results'!D12</f>
        <v>545</v>
      </c>
    </row>
    <row r="14" spans="1:6" ht="15">
      <c r="A14" s="24" t="s">
        <v>61</v>
      </c>
      <c r="B14" s="19">
        <f>'League Standings'!D10</f>
        <v>15034</v>
      </c>
      <c r="D14" s="32" t="str">
        <f>'Project Results'!B13</f>
        <v>Beast Master</v>
      </c>
      <c r="E14" s="29">
        <f>'Project Results'!C13</f>
        <v>15</v>
      </c>
      <c r="F14" s="29">
        <f>'Project Results'!D13</f>
        <v>528</v>
      </c>
    </row>
    <row r="15" spans="1:6" ht="15">
      <c r="A15" s="25" t="s">
        <v>62</v>
      </c>
      <c r="B15" s="22">
        <f>B13-B5</f>
        <v>10</v>
      </c>
    </row>
    <row r="17" spans="1:6">
      <c r="A17" s="73" t="s">
        <v>63</v>
      </c>
      <c r="B17" s="73"/>
      <c r="C17" s="73"/>
      <c r="D17" s="73"/>
      <c r="E17" s="73"/>
      <c r="F17" s="73"/>
    </row>
    <row r="18" spans="1:6">
      <c r="A18" s="73"/>
      <c r="B18" s="73"/>
      <c r="C18" s="73"/>
      <c r="D18" s="73"/>
      <c r="E18" s="73"/>
      <c r="F18" s="73"/>
    </row>
    <row r="19" spans="1:6">
      <c r="A19" s="73"/>
      <c r="B19" s="73"/>
      <c r="C19" s="73"/>
      <c r="D19" s="73"/>
      <c r="E19" s="73"/>
      <c r="F19" s="73"/>
    </row>
  </sheetData>
  <mergeCells count="3">
    <mergeCell ref="A1:F1"/>
    <mergeCell ref="D3:F3"/>
    <mergeCell ref="A17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I4" sqref="I4:I12"/>
    </sheetView>
  </sheetViews>
  <sheetFormatPr defaultRowHeight="14.25"/>
  <cols>
    <col min="1" max="1" width="10" customWidth="1"/>
    <col min="2" max="2" width="26" customWidth="1"/>
    <col min="3" max="3" width="9" customWidth="1"/>
    <col min="4" max="4" width="14" customWidth="1"/>
    <col min="5" max="5" width="13" customWidth="1"/>
    <col min="6" max="6" width="12" customWidth="1"/>
    <col min="7" max="7" width="10" customWidth="1"/>
    <col min="8" max="8" width="13" customWidth="1"/>
    <col min="9" max="9" width="14" customWidth="1"/>
    <col min="10" max="10" width="17" customWidth="1"/>
  </cols>
  <sheetData>
    <row r="1" spans="1:10" ht="27.95" customHeight="1">
      <c r="A1" s="74" t="s">
        <v>64</v>
      </c>
      <c r="B1" s="74"/>
      <c r="C1" s="74"/>
      <c r="D1" s="74"/>
      <c r="E1" s="74"/>
      <c r="F1" s="74"/>
      <c r="G1" s="74"/>
      <c r="H1" s="74"/>
      <c r="I1" s="74"/>
      <c r="J1" s="74"/>
    </row>
    <row r="3" spans="1:10" ht="27.95" customHeight="1">
      <c r="A3" s="33" t="s">
        <v>0</v>
      </c>
      <c r="B3" s="33" t="s">
        <v>1</v>
      </c>
      <c r="C3" s="33" t="s">
        <v>2</v>
      </c>
      <c r="D3" s="33" t="s">
        <v>3</v>
      </c>
      <c r="E3" s="33" t="s">
        <v>4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21" customHeight="1">
      <c r="A4" s="37">
        <v>1</v>
      </c>
      <c r="B4" s="38" t="s">
        <v>10</v>
      </c>
      <c r="C4" s="37">
        <v>17</v>
      </c>
      <c r="D4" s="37">
        <v>557</v>
      </c>
      <c r="E4" s="37">
        <v>7</v>
      </c>
      <c r="F4" s="37">
        <v>7</v>
      </c>
      <c r="G4" s="34" t="s">
        <v>11</v>
      </c>
      <c r="H4" s="43">
        <f t="shared" ref="H4:H12" si="0">IF(F4=0,"",E4/F4)</f>
        <v>1</v>
      </c>
      <c r="I4" s="46">
        <f t="shared" ref="I4:I12" si="1">IF(E4=0,"",C4/E4)</f>
        <v>2.4285714285714284</v>
      </c>
      <c r="J4" s="43">
        <f t="shared" ref="J4:J12" si="2">IF(E4=0,"",D4/E4/100)</f>
        <v>0.79571428571428571</v>
      </c>
    </row>
    <row r="5" spans="1:10" ht="21" customHeight="1">
      <c r="A5" s="39">
        <v>2</v>
      </c>
      <c r="B5" s="40" t="s">
        <v>12</v>
      </c>
      <c r="C5" s="39">
        <v>16</v>
      </c>
      <c r="D5" s="39">
        <v>596</v>
      </c>
      <c r="E5" s="39">
        <v>7</v>
      </c>
      <c r="F5" s="39">
        <v>7</v>
      </c>
      <c r="G5" s="35" t="s">
        <v>11</v>
      </c>
      <c r="H5" s="44">
        <f t="shared" si="0"/>
        <v>1</v>
      </c>
      <c r="I5" s="47">
        <f t="shared" si="1"/>
        <v>2.2857142857142856</v>
      </c>
      <c r="J5" s="44">
        <f t="shared" si="2"/>
        <v>0.85142857142857142</v>
      </c>
    </row>
    <row r="6" spans="1:10" ht="21" customHeight="1">
      <c r="A6" s="39">
        <v>8</v>
      </c>
      <c r="B6" s="40" t="s">
        <v>18</v>
      </c>
      <c r="C6" s="39">
        <v>15</v>
      </c>
      <c r="D6" s="39">
        <v>582</v>
      </c>
      <c r="E6" s="39">
        <v>7</v>
      </c>
      <c r="F6" s="39">
        <v>7</v>
      </c>
      <c r="G6" s="35" t="s">
        <v>11</v>
      </c>
      <c r="H6" s="44">
        <f t="shared" si="0"/>
        <v>1</v>
      </c>
      <c r="I6" s="47">
        <f t="shared" si="1"/>
        <v>2.1428571428571428</v>
      </c>
      <c r="J6" s="44">
        <f t="shared" si="2"/>
        <v>0.83142857142857141</v>
      </c>
    </row>
    <row r="7" spans="1:10" ht="21" customHeight="1">
      <c r="A7" s="39">
        <v>12</v>
      </c>
      <c r="B7" s="40" t="s">
        <v>22</v>
      </c>
      <c r="C7" s="39">
        <v>15</v>
      </c>
      <c r="D7" s="39">
        <v>516</v>
      </c>
      <c r="E7" s="39">
        <v>7</v>
      </c>
      <c r="F7" s="39">
        <v>7</v>
      </c>
      <c r="G7" s="35" t="s">
        <v>11</v>
      </c>
      <c r="H7" s="44">
        <f t="shared" si="0"/>
        <v>1</v>
      </c>
      <c r="I7" s="47">
        <f t="shared" si="1"/>
        <v>2.1428571428571428</v>
      </c>
      <c r="J7" s="44">
        <f t="shared" si="2"/>
        <v>0.7371428571428571</v>
      </c>
    </row>
    <row r="8" spans="1:10" ht="21" customHeight="1">
      <c r="A8" s="39">
        <v>18</v>
      </c>
      <c r="B8" s="40" t="s">
        <v>28</v>
      </c>
      <c r="C8" s="39">
        <v>14</v>
      </c>
      <c r="D8" s="39">
        <v>469</v>
      </c>
      <c r="E8" s="39">
        <v>7</v>
      </c>
      <c r="F8" s="39">
        <v>7</v>
      </c>
      <c r="G8" s="35" t="s">
        <v>11</v>
      </c>
      <c r="H8" s="44">
        <f t="shared" si="0"/>
        <v>1</v>
      </c>
      <c r="I8" s="47">
        <f t="shared" si="1"/>
        <v>2</v>
      </c>
      <c r="J8" s="44">
        <f t="shared" si="2"/>
        <v>0.67</v>
      </c>
    </row>
    <row r="9" spans="1:10" ht="21" customHeight="1">
      <c r="A9" s="39">
        <v>22</v>
      </c>
      <c r="B9" s="40" t="s">
        <v>33</v>
      </c>
      <c r="C9" s="39">
        <v>13</v>
      </c>
      <c r="D9" s="39">
        <v>464</v>
      </c>
      <c r="E9" s="39">
        <v>7</v>
      </c>
      <c r="F9" s="39">
        <v>7</v>
      </c>
      <c r="G9" s="35" t="s">
        <v>11</v>
      </c>
      <c r="H9" s="44">
        <f t="shared" si="0"/>
        <v>1</v>
      </c>
      <c r="I9" s="47">
        <f t="shared" si="1"/>
        <v>1.8571428571428572</v>
      </c>
      <c r="J9" s="44">
        <f t="shared" si="2"/>
        <v>0.66285714285714292</v>
      </c>
    </row>
    <row r="10" spans="1:10" ht="21" customHeight="1">
      <c r="A10" s="39">
        <v>25</v>
      </c>
      <c r="B10" s="40" t="s">
        <v>36</v>
      </c>
      <c r="C10" s="39">
        <v>11</v>
      </c>
      <c r="D10" s="39">
        <v>406</v>
      </c>
      <c r="E10" s="39">
        <v>5</v>
      </c>
      <c r="F10" s="39">
        <v>6</v>
      </c>
      <c r="G10" s="35" t="s">
        <v>37</v>
      </c>
      <c r="H10" s="44">
        <f t="shared" si="0"/>
        <v>0.83333333333333337</v>
      </c>
      <c r="I10" s="47">
        <f t="shared" si="1"/>
        <v>2.2000000000000002</v>
      </c>
      <c r="J10" s="44">
        <f t="shared" si="2"/>
        <v>0.81200000000000006</v>
      </c>
    </row>
    <row r="11" spans="1:10" ht="21" customHeight="1">
      <c r="A11" s="39">
        <v>27</v>
      </c>
      <c r="B11" s="40" t="s">
        <v>39</v>
      </c>
      <c r="C11" s="39">
        <v>11</v>
      </c>
      <c r="D11" s="39">
        <v>373</v>
      </c>
      <c r="E11" s="39">
        <v>6</v>
      </c>
      <c r="F11" s="39">
        <v>6</v>
      </c>
      <c r="G11" s="35" t="s">
        <v>40</v>
      </c>
      <c r="H11" s="44">
        <f t="shared" si="0"/>
        <v>1</v>
      </c>
      <c r="I11" s="47">
        <f t="shared" si="1"/>
        <v>1.8333333333333333</v>
      </c>
      <c r="J11" s="44">
        <f t="shared" si="2"/>
        <v>0.62166666666666659</v>
      </c>
    </row>
    <row r="12" spans="1:10" ht="21" customHeight="1">
      <c r="A12" s="41">
        <v>28</v>
      </c>
      <c r="B12" s="42" t="s">
        <v>41</v>
      </c>
      <c r="C12" s="41">
        <v>10</v>
      </c>
      <c r="D12" s="41">
        <v>414</v>
      </c>
      <c r="E12" s="41">
        <v>6</v>
      </c>
      <c r="F12" s="41">
        <v>6</v>
      </c>
      <c r="G12" s="36" t="s">
        <v>40</v>
      </c>
      <c r="H12" s="45">
        <f t="shared" si="0"/>
        <v>1</v>
      </c>
      <c r="I12" s="48">
        <f t="shared" si="1"/>
        <v>1.6666666666666667</v>
      </c>
      <c r="J12" s="45">
        <f t="shared" si="2"/>
        <v>0.69</v>
      </c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4.25"/>
  <cols>
    <col min="1" max="1" width="11" customWidth="1"/>
    <col min="2" max="2" width="29" customWidth="1"/>
    <col min="3" max="3" width="11" customWidth="1"/>
    <col min="4" max="4" width="16" customWidth="1"/>
    <col min="5" max="5" width="18" customWidth="1"/>
    <col min="7" max="7" width="24" customWidth="1"/>
    <col min="8" max="8" width="19" customWidth="1"/>
  </cols>
  <sheetData>
    <row r="1" spans="1:8" ht="30" customHeight="1">
      <c r="A1" s="70" t="s">
        <v>65</v>
      </c>
      <c r="B1" s="70"/>
      <c r="C1" s="70"/>
      <c r="D1" s="70"/>
      <c r="E1" s="70"/>
      <c r="G1" s="63" t="s">
        <v>66</v>
      </c>
      <c r="H1" s="63" t="s">
        <v>51</v>
      </c>
    </row>
    <row r="2" spans="1:8" ht="20.100000000000001" customHeight="1">
      <c r="A2" s="71" t="s">
        <v>67</v>
      </c>
      <c r="B2" s="71"/>
      <c r="C2" s="71"/>
      <c r="D2" s="71"/>
      <c r="E2" s="71"/>
      <c r="G2" s="67" t="s">
        <v>68</v>
      </c>
      <c r="H2" s="64" t="s">
        <v>69</v>
      </c>
    </row>
    <row r="3" spans="1:8" ht="26.1" customHeight="1">
      <c r="A3" s="49" t="s">
        <v>0</v>
      </c>
      <c r="B3" s="49" t="s">
        <v>70</v>
      </c>
      <c r="C3" s="49" t="s">
        <v>2</v>
      </c>
      <c r="D3" s="49" t="s">
        <v>3</v>
      </c>
      <c r="E3" s="49" t="s">
        <v>71</v>
      </c>
      <c r="G3" s="68" t="s">
        <v>72</v>
      </c>
      <c r="H3" s="65">
        <v>7</v>
      </c>
    </row>
    <row r="4" spans="1:8" ht="21.95" customHeight="1">
      <c r="A4" s="52">
        <v>1</v>
      </c>
      <c r="B4" s="50" t="s">
        <v>73</v>
      </c>
      <c r="C4" s="52">
        <v>617</v>
      </c>
      <c r="D4" s="52">
        <v>19697</v>
      </c>
      <c r="E4" s="58" t="s">
        <v>74</v>
      </c>
      <c r="G4" s="68" t="s">
        <v>75</v>
      </c>
      <c r="H4" s="65">
        <f>C9-C10</f>
        <v>20</v>
      </c>
    </row>
    <row r="5" spans="1:8" ht="21.95" customHeight="1">
      <c r="A5" s="54">
        <v>2</v>
      </c>
      <c r="B5" s="55" t="s">
        <v>76</v>
      </c>
      <c r="C5" s="54">
        <v>537</v>
      </c>
      <c r="D5" s="54">
        <v>17425</v>
      </c>
      <c r="E5" s="59" t="s">
        <v>77</v>
      </c>
      <c r="G5" s="68" t="s">
        <v>78</v>
      </c>
      <c r="H5" s="65">
        <f>D10-D9</f>
        <v>414</v>
      </c>
    </row>
    <row r="6" spans="1:8" ht="21.95" customHeight="1">
      <c r="A6" s="53">
        <v>3</v>
      </c>
      <c r="B6" s="51" t="s">
        <v>79</v>
      </c>
      <c r="C6" s="53">
        <v>533</v>
      </c>
      <c r="D6" s="53">
        <v>17629</v>
      </c>
      <c r="E6" s="59" t="s">
        <v>77</v>
      </c>
      <c r="G6" s="69" t="s">
        <v>80</v>
      </c>
      <c r="H6" s="66">
        <f>C10-C11</f>
        <v>52</v>
      </c>
    </row>
    <row r="7" spans="1:8" ht="21.95" customHeight="1">
      <c r="A7" s="54">
        <v>4</v>
      </c>
      <c r="B7" s="55" t="s">
        <v>81</v>
      </c>
      <c r="C7" s="54">
        <v>466</v>
      </c>
      <c r="D7" s="54">
        <v>15309</v>
      </c>
      <c r="E7" s="59" t="s">
        <v>77</v>
      </c>
    </row>
    <row r="8" spans="1:8" ht="21.95" customHeight="1">
      <c r="A8" s="53">
        <v>5</v>
      </c>
      <c r="B8" s="51" t="s">
        <v>82</v>
      </c>
      <c r="C8" s="53">
        <v>447</v>
      </c>
      <c r="D8" s="53">
        <v>15780</v>
      </c>
      <c r="E8" s="59" t="s">
        <v>77</v>
      </c>
    </row>
    <row r="9" spans="1:8" ht="21.95" customHeight="1">
      <c r="A9" s="54">
        <v>6</v>
      </c>
      <c r="B9" s="55" t="s">
        <v>83</v>
      </c>
      <c r="C9" s="54">
        <v>434</v>
      </c>
      <c r="D9" s="54">
        <v>14620</v>
      </c>
      <c r="E9" s="59" t="s">
        <v>77</v>
      </c>
    </row>
    <row r="10" spans="1:8" ht="23.1" customHeight="1">
      <c r="A10" s="61">
        <v>7</v>
      </c>
      <c r="B10" s="62" t="s">
        <v>66</v>
      </c>
      <c r="C10" s="61">
        <v>414</v>
      </c>
      <c r="D10" s="61">
        <v>15034</v>
      </c>
      <c r="E10" s="61" t="s">
        <v>84</v>
      </c>
    </row>
    <row r="11" spans="1:8" ht="21.95" customHeight="1">
      <c r="A11" s="56">
        <v>8</v>
      </c>
      <c r="B11" s="57" t="s">
        <v>85</v>
      </c>
      <c r="C11" s="56">
        <v>362</v>
      </c>
      <c r="D11" s="56">
        <v>14110</v>
      </c>
      <c r="E11" s="60" t="s">
        <v>84</v>
      </c>
    </row>
  </sheetData>
  <mergeCells count="2">
    <mergeCell ref="A1:E1"/>
    <mergeCell ref="A2:E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Project Results</vt:lpstr>
      <vt:lpstr>Summary</vt:lpstr>
      <vt:lpstr>Clan Maynard Accounts</vt:lpstr>
      <vt:lpstr>League Standings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</dc:creator>
  <cp:lastModifiedBy>Miller</cp:lastModifiedBy>
  <dcterms:created xsi:type="dcterms:W3CDTF">2026-06-29T19:20:12Z</dcterms:created>
  <dcterms:modified xsi:type="dcterms:W3CDTF">2026-06-29T19:20:12Z</dcterms:modified>
</cp:coreProperties>
</file>